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7515" activeTab="0"/>
  </bookViews>
  <sheets>
    <sheet name="11-18 лет" sheetId="1" r:id="rId1"/>
    <sheet name="Лист1" sheetId="2" r:id="rId2"/>
  </sheets>
  <definedNames>
    <definedName name="_xlnm.Print_Area" localSheetId="0">'11-18 лет'!$B$1:$AA$312</definedName>
  </definedNames>
  <calcPr fullCalcOnLoad="1"/>
</workbook>
</file>

<file path=xl/sharedStrings.xml><?xml version="1.0" encoding="utf-8"?>
<sst xmlns="http://schemas.openxmlformats.org/spreadsheetml/2006/main" count="537" uniqueCount="221">
  <si>
    <t>№ рец. Сборника</t>
  </si>
  <si>
    <t>Прием пищи, наименование блюда</t>
  </si>
  <si>
    <t>Витамины, мг.</t>
  </si>
  <si>
    <t>В1</t>
  </si>
  <si>
    <t>С</t>
  </si>
  <si>
    <t>Са</t>
  </si>
  <si>
    <t>Fe</t>
  </si>
  <si>
    <t>Б</t>
  </si>
  <si>
    <t>Ж</t>
  </si>
  <si>
    <t>У</t>
  </si>
  <si>
    <t>Завтрак</t>
  </si>
  <si>
    <t>200/5</t>
  </si>
  <si>
    <t>Обед</t>
  </si>
  <si>
    <t>250/5</t>
  </si>
  <si>
    <t>Макаронные изделия отварные</t>
  </si>
  <si>
    <t>200</t>
  </si>
  <si>
    <t>Чай с сахаром</t>
  </si>
  <si>
    <t>Неделя первая  День второй</t>
  </si>
  <si>
    <t>Итого за день</t>
  </si>
  <si>
    <t>250/20</t>
  </si>
  <si>
    <t xml:space="preserve">                                                                                                   Обед</t>
  </si>
  <si>
    <t>Хлеб пшеничный обогащенный "Валетек 8"</t>
  </si>
  <si>
    <t xml:space="preserve">                                                                                 Завтрак</t>
  </si>
  <si>
    <t xml:space="preserve">                                                                    Обед</t>
  </si>
  <si>
    <t xml:space="preserve">                                                                     Завтрак</t>
  </si>
  <si>
    <t xml:space="preserve">                                                                       Обед</t>
  </si>
  <si>
    <t>Рассольник "Ленинградский" со сметаной</t>
  </si>
  <si>
    <t>ПР</t>
  </si>
  <si>
    <t>Суп картофельный с бобовыми</t>
  </si>
  <si>
    <t xml:space="preserve">Итого за неделю </t>
  </si>
  <si>
    <t>Итого завтрак</t>
  </si>
  <si>
    <t>Итого обед</t>
  </si>
  <si>
    <t>40</t>
  </si>
  <si>
    <t>Масса порции.гр</t>
  </si>
  <si>
    <t>Пищевые вещества.гр</t>
  </si>
  <si>
    <t>Энергетическая ценность.ккал.</t>
  </si>
  <si>
    <t>А</t>
  </si>
  <si>
    <t>Е</t>
  </si>
  <si>
    <t>Минеральные вещества, мг.</t>
  </si>
  <si>
    <t>Р</t>
  </si>
  <si>
    <t>Мg</t>
  </si>
  <si>
    <t>Батон йодированный</t>
  </si>
  <si>
    <t>Неделя первая День первый</t>
  </si>
  <si>
    <t>Рис припущенный</t>
  </si>
  <si>
    <t>Суп из сборных овощей с зеленым горошком,со сметаной</t>
  </si>
  <si>
    <t>Утверждаю:</t>
  </si>
  <si>
    <t>Директор  ООО</t>
  </si>
  <si>
    <t xml:space="preserve">Сосиски отварные </t>
  </si>
  <si>
    <t>с</t>
  </si>
  <si>
    <t>исп</t>
  </si>
  <si>
    <t>сд</t>
  </si>
  <si>
    <t>пр</t>
  </si>
  <si>
    <t xml:space="preserve">                                                                           </t>
  </si>
  <si>
    <t>СОГЛАСОВАНО:</t>
  </si>
  <si>
    <t>200/10</t>
  </si>
  <si>
    <t>180/20</t>
  </si>
  <si>
    <t>Компот из сухофруктов с витамином С</t>
  </si>
  <si>
    <t>Рыба тушеная с овощами</t>
  </si>
  <si>
    <t>Масло сливочное</t>
  </si>
  <si>
    <t>10</t>
  </si>
  <si>
    <t>Запеканка творожно-рисовая со сгущенным молоком</t>
  </si>
  <si>
    <t>Суп-пюре картофельный  с гренками</t>
  </si>
  <si>
    <t>Котлета рубленная из курицы</t>
  </si>
  <si>
    <t>Каша молочная "Ассорти" с маслом</t>
  </si>
  <si>
    <t>Омлет натуральный с маслом</t>
  </si>
  <si>
    <t>Кисель плодово-ягодный</t>
  </si>
  <si>
    <t xml:space="preserve">Сыр твердый порционный </t>
  </si>
  <si>
    <t>15</t>
  </si>
  <si>
    <t xml:space="preserve">Каша манная молочная с маслом </t>
  </si>
  <si>
    <t xml:space="preserve">Яйцо отварное </t>
  </si>
  <si>
    <t xml:space="preserve">Чай с сахаром с лимоном </t>
  </si>
  <si>
    <t xml:space="preserve">Кофейный напиток с молоком </t>
  </si>
  <si>
    <t xml:space="preserve">Суп картофельный с рисовой крупой </t>
  </si>
  <si>
    <t xml:space="preserve">Макаронные изделия отварные </t>
  </si>
  <si>
    <t>150/5</t>
  </si>
  <si>
    <t xml:space="preserve">Напиток из шиповника </t>
  </si>
  <si>
    <t xml:space="preserve">Хлеб  ржаной </t>
  </si>
  <si>
    <t xml:space="preserve">Каша гречневая вязкая  </t>
  </si>
  <si>
    <t xml:space="preserve">Напиток из шиповника 2вар </t>
  </si>
  <si>
    <t>9,52</t>
  </si>
  <si>
    <t>14,93/1,77</t>
  </si>
  <si>
    <t>70/20</t>
  </si>
  <si>
    <t>29,12/0,45</t>
  </si>
  <si>
    <t>7,62/1,47</t>
  </si>
  <si>
    <t>Жаркое по-домашнему курица (50\150)</t>
  </si>
  <si>
    <t>80/50</t>
  </si>
  <si>
    <t>64,26</t>
  </si>
  <si>
    <t>Неделя третья  День  второй</t>
  </si>
  <si>
    <t xml:space="preserve">Неделя третья      День  третий  </t>
  </si>
  <si>
    <t xml:space="preserve">                                                                        Неделя третья    День четвертый</t>
  </si>
  <si>
    <t>Неделя третья   День пятый</t>
  </si>
  <si>
    <t xml:space="preserve">Картофельное пюре </t>
  </si>
  <si>
    <t xml:space="preserve">Кура отварная </t>
  </si>
  <si>
    <t>80</t>
  </si>
  <si>
    <t xml:space="preserve">Суп -пюре из картофеля с гренками </t>
  </si>
  <si>
    <t>"Комбинат общественного питания ""</t>
  </si>
  <si>
    <t xml:space="preserve">______________А.Н.Гончаров </t>
  </si>
  <si>
    <t xml:space="preserve">Итого за 2 неделю </t>
  </si>
  <si>
    <t xml:space="preserve">Итого за 1 неделю </t>
  </si>
  <si>
    <t>250</t>
  </si>
  <si>
    <t>Компот из кураги с вит С</t>
  </si>
  <si>
    <t xml:space="preserve">Кисель плодово-ягодный с вит С </t>
  </si>
  <si>
    <t>250/10</t>
  </si>
  <si>
    <t>78,0</t>
  </si>
  <si>
    <t>Компот из св.фруктов с витамином С</t>
  </si>
  <si>
    <t>78,00</t>
  </si>
  <si>
    <t>2,73</t>
  </si>
  <si>
    <t>2,3</t>
  </si>
  <si>
    <t>2,06</t>
  </si>
  <si>
    <t>6,0</t>
  </si>
  <si>
    <t>4,0</t>
  </si>
  <si>
    <t>8,0</t>
  </si>
  <si>
    <t>19,41</t>
  </si>
  <si>
    <t>6</t>
  </si>
  <si>
    <t>32,94</t>
  </si>
  <si>
    <t xml:space="preserve">Маринад овощной </t>
  </si>
  <si>
    <t>10,24</t>
  </si>
  <si>
    <t>1,47/10,30</t>
  </si>
  <si>
    <t>0,45/33,13</t>
  </si>
  <si>
    <t>1,47/14,72</t>
  </si>
  <si>
    <t>1,47/9,32</t>
  </si>
  <si>
    <t>35,45/0,45</t>
  </si>
  <si>
    <t>1,47/12,47</t>
  </si>
  <si>
    <t>33,13/0,45</t>
  </si>
  <si>
    <t>1,47/10,44</t>
  </si>
  <si>
    <t>2,81/18,19</t>
  </si>
  <si>
    <t>1,47/11,84</t>
  </si>
  <si>
    <t>(13,83)40,11/0,68</t>
  </si>
  <si>
    <t>х/к</t>
  </si>
  <si>
    <t>Котлета рыбная с соусом</t>
  </si>
  <si>
    <t>Запеканка картофельная с мясом</t>
  </si>
  <si>
    <t>Инженер-технолог                                А.И.Сухорукова</t>
  </si>
  <si>
    <t>Зеленый горошек консервированный</t>
  </si>
  <si>
    <t xml:space="preserve">Щи с капустой с картофелем со сметаной  </t>
  </si>
  <si>
    <t>Кукуруза консервированная овощная добавка</t>
  </si>
  <si>
    <t>30</t>
  </si>
  <si>
    <t>Птица тушоная с соусом</t>
  </si>
  <si>
    <t>100/30</t>
  </si>
  <si>
    <t xml:space="preserve">Чай с лимоном </t>
  </si>
  <si>
    <t xml:space="preserve">Итого за 4 неделю </t>
  </si>
  <si>
    <t xml:space="preserve">Итого за 3 неделю </t>
  </si>
  <si>
    <t xml:space="preserve">Итого средняя за 4 недели </t>
  </si>
  <si>
    <t>"__"______2020г.</t>
  </si>
  <si>
    <t xml:space="preserve">                                                         Примерное  четырех недельное   меню</t>
  </si>
  <si>
    <t>Салат из свеклы с яблоком</t>
  </si>
  <si>
    <t xml:space="preserve">Рагу из овощей </t>
  </si>
  <si>
    <t>Колбаса отварная</t>
  </si>
  <si>
    <t xml:space="preserve">Ежики традиционные с соусом </t>
  </si>
  <si>
    <t>Суп крестьянский с крупой со сметаной</t>
  </si>
  <si>
    <t>Свекла с растительным маслом</t>
  </si>
  <si>
    <t>Салат из свежей капусты с кукурузой</t>
  </si>
  <si>
    <t>273</t>
  </si>
  <si>
    <t xml:space="preserve">Рис припущенный </t>
  </si>
  <si>
    <t>Неделя четвертая   День первый</t>
  </si>
  <si>
    <t xml:space="preserve">Каша ячневая вязкая </t>
  </si>
  <si>
    <t>Салат из белокочанной капусты с морковью</t>
  </si>
  <si>
    <t>Тефтели мясные с соусом</t>
  </si>
  <si>
    <t>Морковь с изюмом</t>
  </si>
  <si>
    <t xml:space="preserve">Биточки обеденные с соусом  </t>
  </si>
  <si>
    <t>Борщ  с капустой, с картофелем со сметаной</t>
  </si>
  <si>
    <t>ттк2</t>
  </si>
  <si>
    <t>ттк9</t>
  </si>
  <si>
    <t xml:space="preserve">Суп фасолевый </t>
  </si>
  <si>
    <t>Жаркое по - домашнему с говядиной</t>
  </si>
  <si>
    <t>ттк6</t>
  </si>
  <si>
    <t>Суп " Волна " со сметаной</t>
  </si>
  <si>
    <t>Суп - лапша с курицей</t>
  </si>
  <si>
    <t>Мясо тушоное с овощами</t>
  </si>
  <si>
    <t>Суп картофельный с макаронными изделиями</t>
  </si>
  <si>
    <t>Плов из мяса говядины</t>
  </si>
  <si>
    <t>Суп овощной со сметаной</t>
  </si>
  <si>
    <t>19</t>
  </si>
  <si>
    <t>Икра кабачковая</t>
  </si>
  <si>
    <t>Овощная добавка( помидор свежий)</t>
  </si>
  <si>
    <t>ттк4</t>
  </si>
  <si>
    <t>Овощная добавка( Помидор свежий)</t>
  </si>
  <si>
    <t>Овощная добавка(огурец свежий)</t>
  </si>
  <si>
    <t>Свекольник со сметаной</t>
  </si>
  <si>
    <t>Огурчик соленый</t>
  </si>
  <si>
    <t>Плов из мяса птицы</t>
  </si>
  <si>
    <t>Суп -пюре с бобовыми и гренками</t>
  </si>
  <si>
    <t>Борщ сибирский со сметаной</t>
  </si>
  <si>
    <t>Чай с сахаром и лимоном</t>
  </si>
  <si>
    <t xml:space="preserve">Сосиска отварная   </t>
  </si>
  <si>
    <t>224</t>
  </si>
  <si>
    <t>Напиток из плодов шиповника с витамином С</t>
  </si>
  <si>
    <t>705/а</t>
  </si>
  <si>
    <t>Компот из свежих фруктов</t>
  </si>
  <si>
    <t>Компот из смеси сухофруктов с вит.С</t>
  </si>
  <si>
    <t>493</t>
  </si>
  <si>
    <t>32/2</t>
  </si>
  <si>
    <t>Птица отварная</t>
  </si>
  <si>
    <t xml:space="preserve">   для  питания учащихся общеобразовательных школ  Заречный льготное с 5-11 класс  ( 78 руб )</t>
  </si>
  <si>
    <t>обед</t>
  </si>
  <si>
    <t>Неделя первая день третий</t>
  </si>
  <si>
    <t>Неделя первая день четвертый</t>
  </si>
  <si>
    <t>Неделя первая день пятый</t>
  </si>
  <si>
    <t>Неделя вторая день второй</t>
  </si>
  <si>
    <t>Неделя вторая день третий</t>
  </si>
  <si>
    <t>Неделя вторая день четверты</t>
  </si>
  <si>
    <t>Неделя вторая день пятый</t>
  </si>
  <si>
    <t>6,1</t>
  </si>
  <si>
    <t>Неделя третья день первый</t>
  </si>
  <si>
    <t>Неделя третья день второй</t>
  </si>
  <si>
    <t>Неделя третья день третий</t>
  </si>
  <si>
    <t>Неделя третья день четверты</t>
  </si>
  <si>
    <t>Неделя четвертая день  второй</t>
  </si>
  <si>
    <t xml:space="preserve">Неделя четвертая день третий  </t>
  </si>
  <si>
    <t xml:space="preserve">                                                                        Неделя четвертая день четвертый</t>
  </si>
  <si>
    <t>Неделя четвертая день пятый</t>
  </si>
  <si>
    <t>Неделя вторая день первый</t>
  </si>
  <si>
    <t>Неделя третья день пятый</t>
  </si>
  <si>
    <t>Шницель " Венский"</t>
  </si>
  <si>
    <t>Капуста тушоная</t>
  </si>
  <si>
    <t>Напиток из шиповника</t>
  </si>
  <si>
    <t>Овощная добавка(зеленый горошек</t>
  </si>
  <si>
    <t>60</t>
  </si>
  <si>
    <t>Пюре картофельное</t>
  </si>
  <si>
    <t xml:space="preserve">Директор МАОУ ГО Заречный </t>
  </si>
  <si>
    <t>Средняя общеобразовательная школа №3</t>
  </si>
  <si>
    <t>Рогозина М.А.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</si>
</sst>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193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6" fillId="33" borderId="10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vertical="center"/>
    </xf>
    <xf numFmtId="193" fontId="3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93" fontId="3" fillId="33" borderId="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49" fontId="46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6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center" vertical="center"/>
    </xf>
    <xf numFmtId="193" fontId="3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7" fillId="33" borderId="0" xfId="0" applyFont="1" applyFill="1" applyBorder="1" applyAlignment="1">
      <alignment horizontal="center" vertical="distributed" shrinkToFi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33" borderId="13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0" fontId="46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2" fontId="47" fillId="33" borderId="13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right" vertical="center" wrapText="1"/>
    </xf>
    <xf numFmtId="2" fontId="46" fillId="33" borderId="13" xfId="0" applyNumberFormat="1" applyFont="1" applyFill="1" applyBorder="1" applyAlignment="1">
      <alignment vertical="center" wrapText="1"/>
    </xf>
    <xf numFmtId="2" fontId="47" fillId="33" borderId="13" xfId="0" applyNumberFormat="1" applyFont="1" applyFill="1" applyBorder="1" applyAlignment="1">
      <alignment horizontal="right" vertical="center" wrapText="1"/>
    </xf>
    <xf numFmtId="49" fontId="46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vertical="center" wrapText="1"/>
    </xf>
    <xf numFmtId="0" fontId="49" fillId="33" borderId="13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49" fontId="46" fillId="33" borderId="13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0" fillId="33" borderId="15" xfId="0" applyNumberForma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49" fontId="46" fillId="33" borderId="15" xfId="0" applyNumberFormat="1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left" vertical="center" wrapText="1"/>
    </xf>
    <xf numFmtId="193" fontId="3" fillId="33" borderId="15" xfId="0" applyNumberFormat="1" applyFont="1" applyFill="1" applyBorder="1" applyAlignment="1">
      <alignment horizontal="center" vertical="center"/>
    </xf>
    <xf numFmtId="187" fontId="0" fillId="33" borderId="15" xfId="6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justify"/>
    </xf>
    <xf numFmtId="0" fontId="0" fillId="33" borderId="15" xfId="0" applyFill="1" applyBorder="1" applyAlignment="1">
      <alignment horizontal="center" vertical="justify"/>
    </xf>
    <xf numFmtId="0" fontId="0" fillId="33" borderId="15" xfId="0" applyFill="1" applyBorder="1" applyAlignment="1">
      <alignment horizontal="left" vertical="justify"/>
    </xf>
    <xf numFmtId="49" fontId="0" fillId="33" borderId="15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justify"/>
    </xf>
    <xf numFmtId="49" fontId="0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justify"/>
    </xf>
    <xf numFmtId="0" fontId="0" fillId="33" borderId="10" xfId="0" applyFill="1" applyBorder="1" applyAlignment="1">
      <alignment horizontal="left" vertical="justify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distributed" shrinkToFit="1"/>
    </xf>
    <xf numFmtId="0" fontId="7" fillId="33" borderId="0" xfId="0" applyFont="1" applyFill="1" applyBorder="1" applyAlignment="1">
      <alignment horizontal="center" vertical="distributed" shrinkToFit="1"/>
    </xf>
    <xf numFmtId="0" fontId="7" fillId="33" borderId="19" xfId="0" applyFont="1" applyFill="1" applyBorder="1" applyAlignment="1">
      <alignment horizontal="center" vertical="distributed" shrinkToFit="1"/>
    </xf>
    <xf numFmtId="0" fontId="7" fillId="33" borderId="20" xfId="0" applyFont="1" applyFill="1" applyBorder="1" applyAlignment="1">
      <alignment horizontal="center" vertical="distributed" shrinkToFit="1"/>
    </xf>
    <xf numFmtId="0" fontId="7" fillId="33" borderId="21" xfId="0" applyFont="1" applyFill="1" applyBorder="1" applyAlignment="1">
      <alignment horizontal="center" vertical="distributed" shrinkToFit="1"/>
    </xf>
    <xf numFmtId="0" fontId="7" fillId="33" borderId="22" xfId="0" applyFont="1" applyFill="1" applyBorder="1" applyAlignment="1">
      <alignment horizontal="center" vertical="distributed" shrinkToFit="1"/>
    </xf>
    <xf numFmtId="0" fontId="3" fillId="33" borderId="0" xfId="0" applyNumberFormat="1" applyFont="1" applyFill="1" applyBorder="1" applyAlignment="1">
      <alignment horizontal="center" vertical="distributed" wrapText="1" shrinkToFit="1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3" fillId="33" borderId="0" xfId="0" applyNumberFormat="1" applyFont="1" applyFill="1" applyBorder="1" applyAlignment="1">
      <alignment horizontal="left" vertical="distributed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showGridLines="0" tabSelected="1" view="pageBreakPreview" zoomScaleSheetLayoutView="100" zoomScalePageLayoutView="0" workbookViewId="0" topLeftCell="B1">
      <selection activeCell="W18" sqref="W18"/>
    </sheetView>
  </sheetViews>
  <sheetFormatPr defaultColWidth="9.140625" defaultRowHeight="12.75"/>
  <cols>
    <col min="1" max="1" width="16.7109375" style="96" hidden="1" customWidth="1"/>
    <col min="2" max="2" width="9.7109375" style="96" customWidth="1"/>
    <col min="3" max="3" width="29.421875" style="0" customWidth="1"/>
    <col min="4" max="4" width="8.421875" style="96" customWidth="1"/>
    <col min="5" max="5" width="8.7109375" style="0" customWidth="1"/>
    <col min="6" max="6" width="7.8515625" style="0" customWidth="1"/>
    <col min="7" max="7" width="11.28125" style="0" customWidth="1"/>
    <col min="8" max="8" width="9.57421875" style="96" customWidth="1"/>
    <col min="9" max="9" width="6.57421875" style="0" customWidth="1"/>
    <col min="10" max="10" width="8.7109375" style="0" customWidth="1"/>
    <col min="11" max="11" width="7.421875" style="0" customWidth="1"/>
    <col min="12" max="12" width="8.00390625" style="0" customWidth="1"/>
    <col min="13" max="13" width="9.00390625" style="0" customWidth="1"/>
    <col min="14" max="14" width="9.28125" style="0" customWidth="1"/>
    <col min="15" max="15" width="8.7109375" style="0" customWidth="1"/>
    <col min="16" max="16" width="8.28125" style="0" customWidth="1"/>
    <col min="17" max="17" width="16.421875" style="0" hidden="1" customWidth="1"/>
    <col min="18" max="18" width="8.28125" style="0" customWidth="1"/>
  </cols>
  <sheetData>
    <row r="1" spans="1:18" s="7" customFormat="1" ht="12.75" customHeight="1">
      <c r="A1" s="236" t="s">
        <v>53</v>
      </c>
      <c r="B1" s="236"/>
      <c r="C1" s="236"/>
      <c r="D1" s="98"/>
      <c r="E1" s="98"/>
      <c r="F1" s="98"/>
      <c r="G1" s="98"/>
      <c r="H1" s="98"/>
      <c r="I1" s="98"/>
      <c r="J1" s="98"/>
      <c r="K1" s="229" t="s">
        <v>45</v>
      </c>
      <c r="L1" s="229"/>
      <c r="M1" s="229"/>
      <c r="N1" s="229"/>
      <c r="O1" s="229"/>
      <c r="P1" s="229"/>
      <c r="Q1" s="99"/>
      <c r="R1" s="99"/>
    </row>
    <row r="2" spans="1:18" s="7" customFormat="1" ht="12.75" customHeight="1">
      <c r="A2" s="238" t="s">
        <v>218</v>
      </c>
      <c r="B2" s="238"/>
      <c r="C2" s="238"/>
      <c r="D2" s="238"/>
      <c r="E2" s="238"/>
      <c r="F2" s="98"/>
      <c r="G2" s="98"/>
      <c r="H2" s="98"/>
      <c r="I2" s="98"/>
      <c r="J2" s="98"/>
      <c r="K2" s="229" t="s">
        <v>46</v>
      </c>
      <c r="L2" s="229"/>
      <c r="M2" s="229"/>
      <c r="N2" s="229"/>
      <c r="O2" s="229"/>
      <c r="P2" s="229"/>
      <c r="Q2" s="99"/>
      <c r="R2" s="99"/>
    </row>
    <row r="3" spans="1:18" s="7" customFormat="1" ht="12.75" customHeight="1">
      <c r="A3" s="238" t="s">
        <v>219</v>
      </c>
      <c r="B3" s="238"/>
      <c r="C3" s="238"/>
      <c r="D3" s="238"/>
      <c r="E3" s="238"/>
      <c r="F3" s="98"/>
      <c r="G3" s="98"/>
      <c r="H3" s="98"/>
      <c r="I3" s="98"/>
      <c r="J3" s="98"/>
      <c r="K3" s="229" t="s">
        <v>95</v>
      </c>
      <c r="L3" s="229"/>
      <c r="M3" s="229"/>
      <c r="N3" s="229"/>
      <c r="O3" s="229"/>
      <c r="P3" s="229"/>
      <c r="Q3" s="99"/>
      <c r="R3" s="99"/>
    </row>
    <row r="4" spans="1:18" s="7" customFormat="1" ht="12.75" customHeight="1">
      <c r="A4" s="238"/>
      <c r="B4" s="238"/>
      <c r="C4" s="238"/>
      <c r="D4" s="238"/>
      <c r="E4" s="238"/>
      <c r="F4" s="98"/>
      <c r="G4" s="98"/>
      <c r="H4" s="98"/>
      <c r="I4" s="98"/>
      <c r="J4" s="98"/>
      <c r="K4" s="229" t="s">
        <v>96</v>
      </c>
      <c r="L4" s="229"/>
      <c r="M4" s="229"/>
      <c r="N4" s="229"/>
      <c r="O4" s="229"/>
      <c r="P4" s="229"/>
      <c r="Q4" s="99"/>
      <c r="R4" s="99"/>
    </row>
    <row r="5" spans="1:18" s="7" customFormat="1" ht="15.75" customHeight="1">
      <c r="A5" s="220" t="s">
        <v>220</v>
      </c>
      <c r="B5" s="220"/>
      <c r="C5" s="220"/>
      <c r="D5" s="220"/>
      <c r="E5" s="220"/>
      <c r="F5" s="98"/>
      <c r="G5" s="98"/>
      <c r="H5" s="98"/>
      <c r="I5" s="98"/>
      <c r="J5" s="98"/>
      <c r="K5" s="229" t="s">
        <v>142</v>
      </c>
      <c r="L5" s="229"/>
      <c r="M5" s="229"/>
      <c r="N5" s="229"/>
      <c r="O5" s="229"/>
      <c r="P5" s="229"/>
      <c r="Q5" s="99"/>
      <c r="R5" s="99"/>
    </row>
    <row r="6" spans="1:23" s="7" customFormat="1" ht="18" customHeight="1">
      <c r="A6" s="237" t="s">
        <v>143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100"/>
      <c r="R6" s="100"/>
      <c r="W6" s="7" t="s">
        <v>52</v>
      </c>
    </row>
    <row r="7" spans="1:18" s="7" customFormat="1" ht="12.75" customHeight="1">
      <c r="A7" s="230" t="s">
        <v>192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2"/>
      <c r="Q7" s="101"/>
      <c r="R7" s="101"/>
    </row>
    <row r="8" spans="1:18" s="7" customFormat="1" ht="20.25" customHeigh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2"/>
      <c r="Q8" s="101"/>
      <c r="R8" s="101"/>
    </row>
    <row r="9" spans="1:18" s="7" customFormat="1" ht="9.75" customHeight="1">
      <c r="A9" s="233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5"/>
      <c r="Q9" s="101"/>
      <c r="R9" s="101"/>
    </row>
    <row r="10" spans="1:18" s="7" customFormat="1" ht="79.5" customHeight="1">
      <c r="A10" s="69" t="s">
        <v>0</v>
      </c>
      <c r="B10" s="69" t="s">
        <v>0</v>
      </c>
      <c r="C10" s="69" t="s">
        <v>1</v>
      </c>
      <c r="D10" s="69" t="s">
        <v>33</v>
      </c>
      <c r="E10" s="217" t="s">
        <v>34</v>
      </c>
      <c r="F10" s="218"/>
      <c r="G10" s="219"/>
      <c r="H10" s="102" t="s">
        <v>35</v>
      </c>
      <c r="I10" s="217" t="s">
        <v>2</v>
      </c>
      <c r="J10" s="218"/>
      <c r="K10" s="218"/>
      <c r="L10" s="219"/>
      <c r="M10" s="217" t="s">
        <v>38</v>
      </c>
      <c r="N10" s="218"/>
      <c r="O10" s="218"/>
      <c r="P10" s="219"/>
      <c r="Q10" s="69"/>
      <c r="R10" s="103"/>
    </row>
    <row r="11" spans="1:18" s="7" customFormat="1" ht="12.75">
      <c r="A11" s="221">
        <v>1</v>
      </c>
      <c r="B11" s="221">
        <v>1</v>
      </c>
      <c r="C11" s="222">
        <v>2</v>
      </c>
      <c r="D11" s="104">
        <v>3</v>
      </c>
      <c r="E11" s="113"/>
      <c r="F11" s="113">
        <v>5</v>
      </c>
      <c r="G11" s="113">
        <v>6</v>
      </c>
      <c r="H11" s="113">
        <v>7</v>
      </c>
      <c r="I11" s="105">
        <v>8</v>
      </c>
      <c r="J11" s="106">
        <v>9</v>
      </c>
      <c r="K11" s="105">
        <v>10</v>
      </c>
      <c r="L11" s="106">
        <v>11</v>
      </c>
      <c r="M11" s="105">
        <v>12</v>
      </c>
      <c r="N11" s="106">
        <v>13</v>
      </c>
      <c r="O11" s="107">
        <v>14</v>
      </c>
      <c r="P11" s="105">
        <v>15</v>
      </c>
      <c r="Q11" s="221">
        <v>1</v>
      </c>
      <c r="R11" s="108"/>
    </row>
    <row r="12" spans="1:18" s="7" customFormat="1" ht="12.75">
      <c r="A12" s="221"/>
      <c r="B12" s="221"/>
      <c r="C12" s="222"/>
      <c r="D12" s="109"/>
      <c r="E12" s="113" t="s">
        <v>7</v>
      </c>
      <c r="F12" s="113" t="s">
        <v>8</v>
      </c>
      <c r="G12" s="113" t="s">
        <v>9</v>
      </c>
      <c r="H12" s="113"/>
      <c r="I12" s="105" t="s">
        <v>3</v>
      </c>
      <c r="J12" s="106" t="s">
        <v>4</v>
      </c>
      <c r="K12" s="107" t="s">
        <v>36</v>
      </c>
      <c r="L12" s="105" t="s">
        <v>37</v>
      </c>
      <c r="M12" s="107" t="s">
        <v>5</v>
      </c>
      <c r="N12" s="113" t="s">
        <v>39</v>
      </c>
      <c r="O12" s="110" t="s">
        <v>40</v>
      </c>
      <c r="P12" s="113" t="s">
        <v>6</v>
      </c>
      <c r="Q12" s="221"/>
      <c r="R12" s="54"/>
    </row>
    <row r="13" spans="1:18" s="7" customFormat="1" ht="9.75" customHeight="1">
      <c r="A13" s="221"/>
      <c r="B13" s="221"/>
      <c r="C13" s="222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221"/>
      <c r="R13" s="112"/>
    </row>
    <row r="14" spans="1:18" s="154" customFormat="1" ht="19.5" customHeight="1">
      <c r="A14" s="226" t="s">
        <v>42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8"/>
      <c r="Q14" s="153"/>
      <c r="R14" s="153"/>
    </row>
    <row r="15" spans="1:18" s="7" customFormat="1" ht="14.25" customHeight="1">
      <c r="A15" s="207"/>
      <c r="B15" s="208"/>
      <c r="C15" s="209"/>
      <c r="D15" s="213"/>
      <c r="E15" s="214" t="s">
        <v>193</v>
      </c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212"/>
      <c r="R15" s="112"/>
    </row>
    <row r="16" spans="1:18" s="7" customFormat="1" ht="26.25" customHeight="1">
      <c r="A16" s="31" t="s">
        <v>120</v>
      </c>
      <c r="B16" s="31">
        <v>19</v>
      </c>
      <c r="C16" s="13" t="s">
        <v>132</v>
      </c>
      <c r="D16" s="6">
        <v>30</v>
      </c>
      <c r="E16" s="6">
        <v>0.7</v>
      </c>
      <c r="F16" s="6">
        <v>0.1</v>
      </c>
      <c r="G16" s="6">
        <v>4</v>
      </c>
      <c r="H16" s="6">
        <v>21</v>
      </c>
      <c r="I16" s="6">
        <v>0</v>
      </c>
      <c r="J16" s="6">
        <v>3.6</v>
      </c>
      <c r="K16" s="6">
        <v>0</v>
      </c>
      <c r="L16" s="6">
        <v>0</v>
      </c>
      <c r="M16" s="6">
        <v>5.8</v>
      </c>
      <c r="N16" s="6">
        <v>0</v>
      </c>
      <c r="O16" s="6">
        <v>0</v>
      </c>
      <c r="P16" s="6">
        <v>0.2</v>
      </c>
      <c r="Q16" s="54"/>
      <c r="R16" s="54"/>
    </row>
    <row r="17" spans="1:18" s="7" customFormat="1" ht="26.25" customHeight="1">
      <c r="A17" s="71" t="s">
        <v>127</v>
      </c>
      <c r="B17" s="71">
        <v>171</v>
      </c>
      <c r="C17" s="4" t="s">
        <v>94</v>
      </c>
      <c r="D17" s="32" t="s">
        <v>102</v>
      </c>
      <c r="E17" s="6">
        <v>4.7</v>
      </c>
      <c r="F17" s="6">
        <v>4.9</v>
      </c>
      <c r="G17" s="6">
        <v>27.6</v>
      </c>
      <c r="H17" s="6">
        <v>175</v>
      </c>
      <c r="I17" s="6">
        <v>0.02</v>
      </c>
      <c r="J17" s="6">
        <v>0</v>
      </c>
      <c r="K17" s="6">
        <v>2.6</v>
      </c>
      <c r="L17" s="6">
        <v>1.2</v>
      </c>
      <c r="M17" s="6">
        <v>31.2</v>
      </c>
      <c r="N17" s="6">
        <v>26</v>
      </c>
      <c r="O17" s="6">
        <v>31.2</v>
      </c>
      <c r="P17" s="6">
        <v>1.2</v>
      </c>
      <c r="Q17" s="35">
        <v>11.05</v>
      </c>
      <c r="R17" s="51"/>
    </row>
    <row r="18" spans="1:18" s="7" customFormat="1" ht="18" customHeight="1">
      <c r="A18" s="35">
        <v>9.52</v>
      </c>
      <c r="B18" s="35">
        <v>44.3</v>
      </c>
      <c r="C18" s="21" t="s">
        <v>77</v>
      </c>
      <c r="D18" s="17">
        <v>180</v>
      </c>
      <c r="E18" s="17">
        <v>5.4</v>
      </c>
      <c r="F18" s="17">
        <v>6.2</v>
      </c>
      <c r="G18" s="17">
        <v>24.1</v>
      </c>
      <c r="H18" s="17">
        <v>176</v>
      </c>
      <c r="I18" s="17">
        <v>0.02</v>
      </c>
      <c r="J18" s="17">
        <v>20.5</v>
      </c>
      <c r="K18" s="17">
        <v>0</v>
      </c>
      <c r="L18" s="17">
        <v>0.12</v>
      </c>
      <c r="M18" s="17">
        <v>84</v>
      </c>
      <c r="N18" s="17">
        <v>0</v>
      </c>
      <c r="O18" s="17">
        <v>0</v>
      </c>
      <c r="P18" s="11">
        <v>3.6</v>
      </c>
      <c r="Q18" s="35">
        <v>9.4</v>
      </c>
      <c r="R18" s="51"/>
    </row>
    <row r="19" spans="1:18" s="7" customFormat="1" ht="18" customHeight="1">
      <c r="A19" s="31">
        <v>10.68</v>
      </c>
      <c r="B19" s="31" t="s">
        <v>160</v>
      </c>
      <c r="C19" s="13" t="s">
        <v>158</v>
      </c>
      <c r="D19" s="6" t="s">
        <v>137</v>
      </c>
      <c r="E19" s="6">
        <v>8.51</v>
      </c>
      <c r="F19" s="6">
        <v>14.18</v>
      </c>
      <c r="G19" s="6">
        <v>17.76</v>
      </c>
      <c r="H19" s="6">
        <v>232</v>
      </c>
      <c r="I19" s="6">
        <v>0.01</v>
      </c>
      <c r="J19" s="6">
        <v>2.08</v>
      </c>
      <c r="K19" s="6">
        <v>0</v>
      </c>
      <c r="L19" s="6">
        <v>0</v>
      </c>
      <c r="M19" s="6">
        <v>11.9</v>
      </c>
      <c r="N19" s="6">
        <v>0</v>
      </c>
      <c r="O19" s="6">
        <v>0</v>
      </c>
      <c r="P19" s="6">
        <v>0.19</v>
      </c>
      <c r="Q19" s="75">
        <v>3.25</v>
      </c>
      <c r="R19" s="53"/>
    </row>
    <row r="20" spans="1:18" s="7" customFormat="1" ht="18" customHeight="1">
      <c r="A20" s="35">
        <v>1.5</v>
      </c>
      <c r="B20" s="35">
        <v>686</v>
      </c>
      <c r="C20" s="21" t="s">
        <v>138</v>
      </c>
      <c r="D20" s="6" t="s">
        <v>11</v>
      </c>
      <c r="E20" s="17">
        <v>0.2</v>
      </c>
      <c r="F20" s="17">
        <v>0</v>
      </c>
      <c r="G20" s="17">
        <v>13.9</v>
      </c>
      <c r="H20" s="17">
        <v>55</v>
      </c>
      <c r="I20" s="17">
        <v>0.04</v>
      </c>
      <c r="J20" s="17">
        <v>0.1</v>
      </c>
      <c r="K20" s="17">
        <v>0.3</v>
      </c>
      <c r="L20" s="17">
        <v>0.95</v>
      </c>
      <c r="M20" s="17">
        <v>67.1</v>
      </c>
      <c r="N20" s="17">
        <v>1.2</v>
      </c>
      <c r="O20" s="17">
        <v>2.6</v>
      </c>
      <c r="P20" s="17">
        <v>0.9</v>
      </c>
      <c r="Q20" s="131"/>
      <c r="R20" s="53"/>
    </row>
    <row r="21" spans="1:18" s="7" customFormat="1" ht="24" customHeight="1">
      <c r="A21" s="35">
        <v>1.5</v>
      </c>
      <c r="B21" s="35" t="s">
        <v>128</v>
      </c>
      <c r="C21" s="9" t="s">
        <v>21</v>
      </c>
      <c r="D21" s="17">
        <v>40</v>
      </c>
      <c r="E21" s="17">
        <v>2.9</v>
      </c>
      <c r="F21" s="17">
        <v>0.3</v>
      </c>
      <c r="G21" s="17">
        <v>17</v>
      </c>
      <c r="H21" s="17">
        <v>117.5</v>
      </c>
      <c r="I21" s="17">
        <v>0.04</v>
      </c>
      <c r="J21" s="17">
        <v>0.1</v>
      </c>
      <c r="K21" s="17">
        <v>0.3</v>
      </c>
      <c r="L21" s="17">
        <v>0.95</v>
      </c>
      <c r="M21" s="17">
        <v>0</v>
      </c>
      <c r="N21" s="17">
        <v>4.2</v>
      </c>
      <c r="O21" s="17">
        <v>0</v>
      </c>
      <c r="P21" s="17">
        <v>0.7</v>
      </c>
      <c r="Q21" s="131"/>
      <c r="R21" s="53"/>
    </row>
    <row r="22" spans="1:18" s="30" customFormat="1" ht="26.25" customHeight="1">
      <c r="A22" s="35">
        <v>1.32</v>
      </c>
      <c r="B22" s="35" t="s">
        <v>128</v>
      </c>
      <c r="C22" s="21" t="s">
        <v>76</v>
      </c>
      <c r="D22" s="17">
        <v>40</v>
      </c>
      <c r="E22" s="17">
        <v>2.4</v>
      </c>
      <c r="F22" s="17">
        <v>0.4</v>
      </c>
      <c r="G22" s="17">
        <v>12.2</v>
      </c>
      <c r="H22" s="17">
        <v>64</v>
      </c>
      <c r="I22" s="17">
        <v>0.16</v>
      </c>
      <c r="J22" s="17">
        <v>0</v>
      </c>
      <c r="K22" s="17">
        <v>0.52</v>
      </c>
      <c r="L22" s="17">
        <v>0.92</v>
      </c>
      <c r="M22" s="17">
        <v>1.84</v>
      </c>
      <c r="N22" s="17">
        <v>13.41</v>
      </c>
      <c r="O22" s="17">
        <v>0</v>
      </c>
      <c r="P22" s="17">
        <v>1.8</v>
      </c>
      <c r="Q22" s="66">
        <v>33.18</v>
      </c>
      <c r="R22" s="85"/>
    </row>
    <row r="23" spans="1:18" s="7" customFormat="1" ht="19.5" customHeight="1">
      <c r="A23" s="74" t="s">
        <v>103</v>
      </c>
      <c r="B23" s="74"/>
      <c r="C23" s="25" t="s">
        <v>31</v>
      </c>
      <c r="D23" s="79"/>
      <c r="E23" s="79">
        <f>E22+E21+E20+E19+E18+E17+E16</f>
        <v>24.81</v>
      </c>
      <c r="F23" s="79">
        <f aca="true" t="shared" si="0" ref="F23:P23">F22+F21+F20+F19+F18+F17+F16</f>
        <v>26.08</v>
      </c>
      <c r="G23" s="79">
        <f t="shared" si="0"/>
        <v>116.56</v>
      </c>
      <c r="H23" s="79">
        <f t="shared" si="0"/>
        <v>840.5</v>
      </c>
      <c r="I23" s="79">
        <f t="shared" si="0"/>
        <v>0.29000000000000004</v>
      </c>
      <c r="J23" s="79">
        <f t="shared" si="0"/>
        <v>26.380000000000003</v>
      </c>
      <c r="K23" s="79">
        <f t="shared" si="0"/>
        <v>3.72</v>
      </c>
      <c r="L23" s="79">
        <f t="shared" si="0"/>
        <v>4.140000000000001</v>
      </c>
      <c r="M23" s="79">
        <f t="shared" si="0"/>
        <v>201.84</v>
      </c>
      <c r="N23" s="79">
        <f t="shared" si="0"/>
        <v>44.81</v>
      </c>
      <c r="O23" s="79">
        <f t="shared" si="0"/>
        <v>33.8</v>
      </c>
      <c r="P23" s="79">
        <f t="shared" si="0"/>
        <v>8.589999999999998</v>
      </c>
      <c r="Q23" s="51"/>
      <c r="R23" s="51"/>
    </row>
    <row r="24" spans="1:18" s="7" customFormat="1" ht="26.25" customHeight="1">
      <c r="A24" s="223" t="s">
        <v>17</v>
      </c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72">
        <v>23.93</v>
      </c>
      <c r="R24" s="52"/>
    </row>
    <row r="25" spans="1:18" s="7" customFormat="1" ht="26.25" customHeight="1">
      <c r="A25" s="179"/>
      <c r="B25" s="180"/>
      <c r="C25" s="168"/>
      <c r="D25" s="168"/>
      <c r="E25" s="168" t="s">
        <v>193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215"/>
      <c r="R25" s="52"/>
    </row>
    <row r="26" spans="1:18" s="7" customFormat="1" ht="21.75" customHeight="1">
      <c r="A26" s="35">
        <v>6.35</v>
      </c>
      <c r="B26" s="35">
        <v>24</v>
      </c>
      <c r="C26" s="21" t="s">
        <v>144</v>
      </c>
      <c r="D26" s="17">
        <v>60</v>
      </c>
      <c r="E26" s="17">
        <v>0.72</v>
      </c>
      <c r="F26" s="17">
        <v>1.2</v>
      </c>
      <c r="G26" s="17">
        <v>13.14</v>
      </c>
      <c r="H26" s="17">
        <v>36</v>
      </c>
      <c r="I26" s="17">
        <v>0</v>
      </c>
      <c r="J26" s="6">
        <v>1.62</v>
      </c>
      <c r="K26" s="17">
        <v>0</v>
      </c>
      <c r="L26" s="17">
        <v>0</v>
      </c>
      <c r="M26" s="17">
        <v>14.85</v>
      </c>
      <c r="N26" s="147">
        <v>13.9</v>
      </c>
      <c r="O26" s="17">
        <v>12.6</v>
      </c>
      <c r="P26" s="17">
        <v>0.21</v>
      </c>
      <c r="Q26" s="51"/>
      <c r="R26" s="51"/>
    </row>
    <row r="27" spans="1:18" s="7" customFormat="1" ht="24" customHeight="1">
      <c r="A27" s="35" t="s">
        <v>117</v>
      </c>
      <c r="B27" s="35">
        <v>139</v>
      </c>
      <c r="C27" s="21" t="s">
        <v>28</v>
      </c>
      <c r="D27" s="14" t="s">
        <v>99</v>
      </c>
      <c r="E27" s="17">
        <v>6.4</v>
      </c>
      <c r="F27" s="17">
        <v>5.7</v>
      </c>
      <c r="G27" s="17">
        <v>18</v>
      </c>
      <c r="H27" s="17">
        <v>162</v>
      </c>
      <c r="I27" s="17">
        <v>0.18</v>
      </c>
      <c r="J27" s="17">
        <v>15.5</v>
      </c>
      <c r="K27" s="17">
        <v>0.17</v>
      </c>
      <c r="L27" s="17">
        <v>0</v>
      </c>
      <c r="M27" s="17">
        <v>89.6</v>
      </c>
      <c r="N27" s="78">
        <v>87.1</v>
      </c>
      <c r="O27" s="17">
        <v>35.3</v>
      </c>
      <c r="P27" s="17">
        <v>2.75</v>
      </c>
      <c r="Q27" s="35">
        <v>9.61</v>
      </c>
      <c r="R27" s="53"/>
    </row>
    <row r="28" spans="1:18" s="7" customFormat="1" ht="18" customHeight="1">
      <c r="A28" s="22">
        <v>14.09</v>
      </c>
      <c r="B28" s="33">
        <v>393</v>
      </c>
      <c r="C28" s="4" t="s">
        <v>146</v>
      </c>
      <c r="D28" s="148">
        <v>100</v>
      </c>
      <c r="E28" s="148">
        <v>10.6</v>
      </c>
      <c r="F28" s="148">
        <v>17.2</v>
      </c>
      <c r="G28" s="148">
        <v>0.2</v>
      </c>
      <c r="H28" s="148">
        <v>196</v>
      </c>
      <c r="I28" s="148">
        <v>0.2</v>
      </c>
      <c r="J28" s="148">
        <v>0</v>
      </c>
      <c r="K28" s="148">
        <v>0</v>
      </c>
      <c r="L28" s="148">
        <v>0</v>
      </c>
      <c r="M28" s="148">
        <v>32</v>
      </c>
      <c r="N28" s="148">
        <v>0</v>
      </c>
      <c r="O28" s="148">
        <v>0</v>
      </c>
      <c r="P28" s="148">
        <v>1.4</v>
      </c>
      <c r="Q28" s="75">
        <v>3.25</v>
      </c>
      <c r="R28" s="53"/>
    </row>
    <row r="29" spans="1:18" s="7" customFormat="1" ht="18.75" customHeight="1">
      <c r="A29" s="64" t="s">
        <v>121</v>
      </c>
      <c r="B29" s="64" t="s">
        <v>184</v>
      </c>
      <c r="C29" s="13" t="s">
        <v>145</v>
      </c>
      <c r="D29" s="6">
        <v>180</v>
      </c>
      <c r="E29" s="17">
        <v>2.8</v>
      </c>
      <c r="F29" s="17">
        <v>4.4</v>
      </c>
      <c r="G29" s="17">
        <v>16.2</v>
      </c>
      <c r="H29" s="17">
        <v>138</v>
      </c>
      <c r="I29" s="17">
        <v>0</v>
      </c>
      <c r="J29" s="17">
        <v>11.7</v>
      </c>
      <c r="K29" s="17">
        <v>0</v>
      </c>
      <c r="L29" s="17">
        <v>0</v>
      </c>
      <c r="M29" s="17">
        <v>56.5</v>
      </c>
      <c r="N29" s="17">
        <v>0</v>
      </c>
      <c r="O29" s="17">
        <v>47.2</v>
      </c>
      <c r="P29" s="17">
        <v>1.3</v>
      </c>
      <c r="Q29" s="31">
        <v>1.45</v>
      </c>
      <c r="R29" s="52"/>
    </row>
    <row r="30" spans="1:18" s="7" customFormat="1" ht="19.5" customHeight="1" hidden="1">
      <c r="A30" s="23">
        <v>10.98</v>
      </c>
      <c r="B30" s="31" t="s">
        <v>186</v>
      </c>
      <c r="C30" s="13" t="s">
        <v>185</v>
      </c>
      <c r="D30" s="17">
        <v>200</v>
      </c>
      <c r="E30" s="6">
        <v>0.6</v>
      </c>
      <c r="F30" s="6">
        <v>0.2</v>
      </c>
      <c r="G30" s="6">
        <v>27</v>
      </c>
      <c r="H30" s="6">
        <v>111</v>
      </c>
      <c r="I30" s="6">
        <v>0.1</v>
      </c>
      <c r="J30" s="6">
        <v>11.54</v>
      </c>
      <c r="K30" s="6">
        <v>76</v>
      </c>
      <c r="L30" s="6">
        <v>0</v>
      </c>
      <c r="M30" s="6">
        <v>0</v>
      </c>
      <c r="N30" s="6">
        <v>0</v>
      </c>
      <c r="O30" s="6">
        <v>1.2</v>
      </c>
      <c r="P30" s="6">
        <v>1.4</v>
      </c>
      <c r="Q30" s="76">
        <f>SUM(Q29:Q29)</f>
        <v>1.45</v>
      </c>
      <c r="R30" s="53"/>
    </row>
    <row r="31" spans="1:18" s="7" customFormat="1" ht="19.5" customHeight="1">
      <c r="A31" s="23"/>
      <c r="B31" s="31" t="s">
        <v>186</v>
      </c>
      <c r="C31" s="13" t="s">
        <v>214</v>
      </c>
      <c r="D31" s="17">
        <v>200</v>
      </c>
      <c r="E31" s="6">
        <v>0.6</v>
      </c>
      <c r="F31" s="6">
        <v>0.2</v>
      </c>
      <c r="G31" s="6">
        <v>27</v>
      </c>
      <c r="H31" s="6">
        <v>111</v>
      </c>
      <c r="I31" s="6">
        <v>0.1</v>
      </c>
      <c r="J31" s="6">
        <v>11.54</v>
      </c>
      <c r="K31" s="6">
        <v>76</v>
      </c>
      <c r="L31" s="6"/>
      <c r="M31" s="6">
        <v>0</v>
      </c>
      <c r="N31" s="6">
        <v>0</v>
      </c>
      <c r="O31" s="6">
        <v>1.2</v>
      </c>
      <c r="P31" s="6">
        <v>1.4</v>
      </c>
      <c r="Q31" s="76"/>
      <c r="R31" s="53"/>
    </row>
    <row r="32" spans="1:18" s="7" customFormat="1" ht="24" customHeight="1">
      <c r="A32" s="35">
        <v>1.5</v>
      </c>
      <c r="B32" s="35" t="s">
        <v>128</v>
      </c>
      <c r="C32" s="9" t="s">
        <v>21</v>
      </c>
      <c r="D32" s="17">
        <v>40</v>
      </c>
      <c r="E32" s="17">
        <v>2.9</v>
      </c>
      <c r="F32" s="17">
        <v>0.3</v>
      </c>
      <c r="G32" s="17">
        <v>17</v>
      </c>
      <c r="H32" s="17">
        <v>117.5</v>
      </c>
      <c r="I32" s="17">
        <v>0.04</v>
      </c>
      <c r="J32" s="17">
        <v>0.1</v>
      </c>
      <c r="K32" s="17">
        <v>0.3</v>
      </c>
      <c r="L32" s="17">
        <v>0.95</v>
      </c>
      <c r="M32" s="17">
        <v>0</v>
      </c>
      <c r="N32" s="17">
        <v>4.2</v>
      </c>
      <c r="O32" s="17">
        <v>0</v>
      </c>
      <c r="P32" s="17">
        <v>0.7</v>
      </c>
      <c r="Q32" s="65" t="s">
        <v>106</v>
      </c>
      <c r="R32" s="53"/>
    </row>
    <row r="33" spans="1:18" s="30" customFormat="1" ht="18" customHeight="1">
      <c r="A33" s="35">
        <v>1.32</v>
      </c>
      <c r="B33" s="35" t="s">
        <v>128</v>
      </c>
      <c r="C33" s="21" t="s">
        <v>76</v>
      </c>
      <c r="D33" s="17">
        <v>40</v>
      </c>
      <c r="E33" s="17">
        <v>2.4</v>
      </c>
      <c r="F33" s="17">
        <v>0.4</v>
      </c>
      <c r="G33" s="17">
        <v>12.2</v>
      </c>
      <c r="H33" s="17">
        <v>64</v>
      </c>
      <c r="I33" s="17">
        <v>0.16</v>
      </c>
      <c r="J33" s="17">
        <v>0</v>
      </c>
      <c r="K33" s="17">
        <v>0.52</v>
      </c>
      <c r="L33" s="17">
        <v>0.92</v>
      </c>
      <c r="M33" s="17">
        <v>1.84</v>
      </c>
      <c r="N33" s="17">
        <v>13.41</v>
      </c>
      <c r="O33" s="17">
        <v>0</v>
      </c>
      <c r="P33" s="17">
        <v>1.8</v>
      </c>
      <c r="Q33" s="24"/>
      <c r="R33" s="83"/>
    </row>
    <row r="34" spans="1:18" s="7" customFormat="1" ht="21.75" customHeight="1">
      <c r="A34" s="74" t="s">
        <v>105</v>
      </c>
      <c r="B34" s="74"/>
      <c r="C34" s="25" t="s">
        <v>31</v>
      </c>
      <c r="D34" s="17"/>
      <c r="E34" s="79">
        <f aca="true" t="shared" si="1" ref="E34:P34">SUM(E26:E33)</f>
        <v>27.02</v>
      </c>
      <c r="F34" s="79">
        <f t="shared" si="1"/>
        <v>29.599999999999998</v>
      </c>
      <c r="G34" s="79">
        <f t="shared" si="1"/>
        <v>130.73999999999998</v>
      </c>
      <c r="H34" s="79">
        <v>923.5</v>
      </c>
      <c r="I34" s="79">
        <f t="shared" si="1"/>
        <v>0.78</v>
      </c>
      <c r="J34" s="79">
        <f t="shared" si="1"/>
        <v>52</v>
      </c>
      <c r="K34" s="79">
        <f t="shared" si="1"/>
        <v>152.99000000000004</v>
      </c>
      <c r="L34" s="79">
        <f t="shared" si="1"/>
        <v>1.87</v>
      </c>
      <c r="M34" s="79">
        <f t="shared" si="1"/>
        <v>194.79</v>
      </c>
      <c r="N34" s="79">
        <f t="shared" si="1"/>
        <v>118.61</v>
      </c>
      <c r="O34" s="79">
        <f t="shared" si="1"/>
        <v>97.5</v>
      </c>
      <c r="P34" s="79">
        <f t="shared" si="1"/>
        <v>10.959999999999999</v>
      </c>
      <c r="Q34" s="51"/>
      <c r="R34" s="51"/>
    </row>
    <row r="35" spans="1:18" s="7" customFormat="1" ht="21.75" customHeight="1">
      <c r="A35" s="191"/>
      <c r="B35" s="191"/>
      <c r="C35" s="192"/>
      <c r="D35" s="193"/>
      <c r="E35" s="194"/>
      <c r="F35" s="194" t="s">
        <v>194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51"/>
      <c r="R35" s="51"/>
    </row>
    <row r="36" spans="1:19" s="7" customFormat="1" ht="18" customHeight="1">
      <c r="A36" s="95"/>
      <c r="B36" s="95"/>
      <c r="C36" s="182"/>
      <c r="D36" s="177"/>
      <c r="E36" s="168" t="s">
        <v>193</v>
      </c>
      <c r="F36" s="177"/>
      <c r="G36" s="194"/>
      <c r="H36" s="177"/>
      <c r="I36" s="177"/>
      <c r="J36" s="177"/>
      <c r="K36" s="177"/>
      <c r="L36" s="177"/>
      <c r="M36" s="177"/>
      <c r="N36" s="177"/>
      <c r="O36" s="177"/>
      <c r="P36" s="183"/>
      <c r="Q36" s="132">
        <v>8.81</v>
      </c>
      <c r="R36" s="54"/>
      <c r="S36" s="81"/>
    </row>
    <row r="37" spans="1:18" s="7" customFormat="1" ht="18.75" customHeight="1">
      <c r="A37" s="31" t="s">
        <v>120</v>
      </c>
      <c r="B37" s="31">
        <v>24</v>
      </c>
      <c r="C37" s="13" t="s">
        <v>172</v>
      </c>
      <c r="D37" s="6">
        <v>60</v>
      </c>
      <c r="E37" s="6">
        <v>1.4</v>
      </c>
      <c r="F37" s="6">
        <v>0.2</v>
      </c>
      <c r="G37" s="177">
        <v>48</v>
      </c>
      <c r="H37" s="6">
        <v>76</v>
      </c>
      <c r="I37" s="6">
        <v>0</v>
      </c>
      <c r="J37" s="6">
        <v>7.2</v>
      </c>
      <c r="K37" s="6">
        <v>0</v>
      </c>
      <c r="L37" s="6">
        <v>0</v>
      </c>
      <c r="M37" s="6">
        <v>11.6</v>
      </c>
      <c r="N37" s="6">
        <v>0</v>
      </c>
      <c r="O37" s="6">
        <v>0</v>
      </c>
      <c r="P37" s="6">
        <v>0.4</v>
      </c>
      <c r="Q37" s="57"/>
      <c r="R37" s="57"/>
    </row>
    <row r="38" spans="1:18" s="7" customFormat="1" ht="22.5" customHeight="1">
      <c r="A38" s="31" t="s">
        <v>119</v>
      </c>
      <c r="B38" s="31">
        <v>132</v>
      </c>
      <c r="C38" s="13" t="s">
        <v>26</v>
      </c>
      <c r="D38" s="6" t="s">
        <v>13</v>
      </c>
      <c r="E38" s="6">
        <v>3.75</v>
      </c>
      <c r="F38" s="6">
        <v>5.8</v>
      </c>
      <c r="G38" s="6">
        <v>4</v>
      </c>
      <c r="H38" s="6">
        <v>162</v>
      </c>
      <c r="I38" s="6">
        <v>1.25</v>
      </c>
      <c r="J38" s="6">
        <v>17.3</v>
      </c>
      <c r="K38" s="6">
        <v>0.97</v>
      </c>
      <c r="L38" s="6">
        <v>0</v>
      </c>
      <c r="M38" s="6">
        <v>68.3</v>
      </c>
      <c r="N38" s="6">
        <v>87.1</v>
      </c>
      <c r="O38" s="6">
        <v>35.3</v>
      </c>
      <c r="P38" s="6">
        <v>1.2</v>
      </c>
      <c r="Q38" s="95"/>
      <c r="R38" s="55"/>
    </row>
    <row r="39" spans="1:18" s="7" customFormat="1" ht="26.25" customHeight="1">
      <c r="A39" s="35">
        <v>22.65</v>
      </c>
      <c r="B39" s="31">
        <v>394</v>
      </c>
      <c r="C39" s="21" t="s">
        <v>163</v>
      </c>
      <c r="D39" s="14" t="s">
        <v>99</v>
      </c>
      <c r="E39" s="32">
        <v>17</v>
      </c>
      <c r="F39" s="32">
        <v>16.8</v>
      </c>
      <c r="G39" s="6">
        <v>15.6</v>
      </c>
      <c r="H39" s="32">
        <v>384</v>
      </c>
      <c r="I39" s="32">
        <v>0.2</v>
      </c>
      <c r="J39" s="32">
        <v>26.6</v>
      </c>
      <c r="K39" s="32">
        <v>0</v>
      </c>
      <c r="L39" s="32">
        <v>0</v>
      </c>
      <c r="M39" s="32">
        <v>26.5</v>
      </c>
      <c r="N39" s="32">
        <v>0</v>
      </c>
      <c r="O39" s="32">
        <v>0</v>
      </c>
      <c r="P39" s="32">
        <v>2.6</v>
      </c>
      <c r="Q39" s="75" t="s">
        <v>112</v>
      </c>
      <c r="R39" s="53"/>
    </row>
    <row r="40" spans="1:18" s="7" customFormat="1" ht="18" customHeight="1">
      <c r="A40" s="23">
        <v>4.5</v>
      </c>
      <c r="B40" s="23">
        <v>591</v>
      </c>
      <c r="C40" s="13" t="s">
        <v>101</v>
      </c>
      <c r="D40" s="17">
        <v>200</v>
      </c>
      <c r="E40" s="17">
        <v>0.4</v>
      </c>
      <c r="F40" s="17">
        <v>0</v>
      </c>
      <c r="G40" s="32">
        <v>29.82</v>
      </c>
      <c r="H40" s="17">
        <v>42</v>
      </c>
      <c r="I40" s="17">
        <v>0.04</v>
      </c>
      <c r="J40" s="17">
        <v>3.54</v>
      </c>
      <c r="K40" s="17">
        <v>0.05</v>
      </c>
      <c r="L40" s="17">
        <v>0.05</v>
      </c>
      <c r="M40" s="17">
        <v>62.04</v>
      </c>
      <c r="N40" s="17">
        <v>0</v>
      </c>
      <c r="O40" s="17">
        <v>0</v>
      </c>
      <c r="P40" s="17">
        <v>0.9</v>
      </c>
      <c r="Q40" s="64" t="s">
        <v>110</v>
      </c>
      <c r="R40" s="52"/>
    </row>
    <row r="41" spans="1:18" s="7" customFormat="1" ht="17.25" customHeight="1">
      <c r="A41" s="35">
        <v>1.32</v>
      </c>
      <c r="B41" s="35" t="s">
        <v>128</v>
      </c>
      <c r="C41" s="21" t="s">
        <v>76</v>
      </c>
      <c r="D41" s="17">
        <v>40</v>
      </c>
      <c r="E41" s="17">
        <v>2.4</v>
      </c>
      <c r="F41" s="17">
        <v>0.4</v>
      </c>
      <c r="G41" s="17">
        <v>12.2</v>
      </c>
      <c r="H41" s="17">
        <v>64</v>
      </c>
      <c r="I41" s="17">
        <v>0.16</v>
      </c>
      <c r="J41" s="17">
        <v>0</v>
      </c>
      <c r="K41" s="17">
        <v>0.52</v>
      </c>
      <c r="L41" s="17">
        <v>0.92</v>
      </c>
      <c r="M41" s="17">
        <v>1.84</v>
      </c>
      <c r="N41" s="17">
        <v>13.41</v>
      </c>
      <c r="O41" s="17">
        <v>0</v>
      </c>
      <c r="P41" s="17">
        <v>1.8</v>
      </c>
      <c r="Q41" s="31">
        <v>7.12</v>
      </c>
      <c r="R41" s="52"/>
    </row>
    <row r="42" spans="1:18" s="7" customFormat="1" ht="24" customHeight="1">
      <c r="A42" s="35">
        <v>1.5</v>
      </c>
      <c r="B42" s="35" t="s">
        <v>128</v>
      </c>
      <c r="C42" s="9" t="s">
        <v>21</v>
      </c>
      <c r="D42" s="17">
        <v>40</v>
      </c>
      <c r="E42" s="17">
        <v>2.9</v>
      </c>
      <c r="F42" s="17">
        <v>0.3</v>
      </c>
      <c r="G42" s="17">
        <v>6.1</v>
      </c>
      <c r="H42" s="17">
        <v>117.5</v>
      </c>
      <c r="I42" s="17">
        <v>0.04</v>
      </c>
      <c r="J42" s="17">
        <v>0.1</v>
      </c>
      <c r="K42" s="17">
        <v>0.3</v>
      </c>
      <c r="L42" s="17">
        <v>0.95</v>
      </c>
      <c r="M42" s="17">
        <v>0</v>
      </c>
      <c r="N42" s="17">
        <v>4.2</v>
      </c>
      <c r="O42" s="17">
        <v>0</v>
      </c>
      <c r="P42" s="17">
        <v>0.7</v>
      </c>
      <c r="Q42" s="65" t="s">
        <v>106</v>
      </c>
      <c r="R42" s="53"/>
    </row>
    <row r="43" spans="1:18" s="7" customFormat="1" ht="19.5" customHeight="1">
      <c r="A43" s="74" t="s">
        <v>103</v>
      </c>
      <c r="B43" s="74"/>
      <c r="C43" s="25" t="s">
        <v>31</v>
      </c>
      <c r="D43" s="79"/>
      <c r="E43" s="79">
        <f>E42+E41+E40+E39+E38+E37</f>
        <v>27.849999999999998</v>
      </c>
      <c r="F43" s="79">
        <f aca="true" t="shared" si="2" ref="F43:P43">F42+F41+F40+F39+F38+F37</f>
        <v>23.5</v>
      </c>
      <c r="G43" s="79">
        <f t="shared" si="2"/>
        <v>115.72</v>
      </c>
      <c r="H43" s="79">
        <f t="shared" si="2"/>
        <v>845.5</v>
      </c>
      <c r="I43" s="79">
        <f t="shared" si="2"/>
        <v>1.69</v>
      </c>
      <c r="J43" s="79">
        <f t="shared" si="2"/>
        <v>54.74000000000001</v>
      </c>
      <c r="K43" s="79">
        <f t="shared" si="2"/>
        <v>1.84</v>
      </c>
      <c r="L43" s="79">
        <f t="shared" si="2"/>
        <v>1.9200000000000002</v>
      </c>
      <c r="M43" s="79">
        <f t="shared" si="2"/>
        <v>170.28</v>
      </c>
      <c r="N43" s="79">
        <f t="shared" si="2"/>
        <v>104.71</v>
      </c>
      <c r="O43" s="79">
        <f t="shared" si="2"/>
        <v>35.3</v>
      </c>
      <c r="P43" s="79">
        <f t="shared" si="2"/>
        <v>7.6000000000000005</v>
      </c>
      <c r="Q43" s="36">
        <v>33.06</v>
      </c>
      <c r="R43" s="51"/>
    </row>
    <row r="44" spans="1:18" s="7" customFormat="1" ht="19.5" customHeight="1">
      <c r="A44" s="191"/>
      <c r="B44" s="196"/>
      <c r="C44" s="150"/>
      <c r="D44" s="194"/>
      <c r="E44" s="194" t="s">
        <v>195</v>
      </c>
      <c r="F44" s="194"/>
      <c r="G44" s="193"/>
      <c r="H44" s="194"/>
      <c r="I44" s="194"/>
      <c r="J44" s="194"/>
      <c r="K44" s="194"/>
      <c r="L44" s="194"/>
      <c r="M44" s="194"/>
      <c r="N44" s="194"/>
      <c r="O44" s="194"/>
      <c r="P44" s="194"/>
      <c r="Q44" s="36"/>
      <c r="R44" s="51"/>
    </row>
    <row r="45" spans="1:18" s="7" customFormat="1" ht="23.25" customHeight="1">
      <c r="A45" s="163" t="s">
        <v>10</v>
      </c>
      <c r="B45" s="164"/>
      <c r="C45" s="177"/>
      <c r="D45" s="177"/>
      <c r="E45" s="168" t="s">
        <v>193</v>
      </c>
      <c r="F45" s="177"/>
      <c r="G45" s="168"/>
      <c r="H45" s="177"/>
      <c r="I45" s="177"/>
      <c r="J45" s="177"/>
      <c r="K45" s="177"/>
      <c r="L45" s="177"/>
      <c r="M45" s="177"/>
      <c r="N45" s="177"/>
      <c r="O45" s="177"/>
      <c r="P45" s="177"/>
      <c r="Q45" s="75">
        <v>9.98</v>
      </c>
      <c r="R45" s="52"/>
    </row>
    <row r="46" spans="1:18" s="7" customFormat="1" ht="26.25" customHeight="1">
      <c r="A46" s="35"/>
      <c r="B46" s="35">
        <v>24</v>
      </c>
      <c r="C46" s="21" t="s">
        <v>215</v>
      </c>
      <c r="D46" s="17">
        <v>60</v>
      </c>
      <c r="E46" s="17">
        <v>1.4</v>
      </c>
      <c r="F46" s="17">
        <v>0.2</v>
      </c>
      <c r="G46" s="177">
        <v>8</v>
      </c>
      <c r="H46" s="17">
        <v>42</v>
      </c>
      <c r="I46" s="17">
        <v>0</v>
      </c>
      <c r="J46" s="17">
        <v>0</v>
      </c>
      <c r="K46" s="17">
        <v>7.2</v>
      </c>
      <c r="L46" s="17">
        <v>0.4</v>
      </c>
      <c r="M46" s="17">
        <v>11.6</v>
      </c>
      <c r="N46" s="17">
        <v>7.2</v>
      </c>
      <c r="O46" s="17">
        <v>4.2</v>
      </c>
      <c r="P46" s="17">
        <v>1.34</v>
      </c>
      <c r="Q46" s="57"/>
      <c r="R46" s="57"/>
    </row>
    <row r="47" spans="1:18" s="7" customFormat="1" ht="24" customHeight="1">
      <c r="A47" s="31"/>
      <c r="B47" s="31">
        <v>110</v>
      </c>
      <c r="C47" s="13" t="s">
        <v>159</v>
      </c>
      <c r="D47" s="6" t="s">
        <v>13</v>
      </c>
      <c r="E47" s="6">
        <v>3.6</v>
      </c>
      <c r="F47" s="6">
        <v>6.9</v>
      </c>
      <c r="G47" s="17">
        <v>8.9</v>
      </c>
      <c r="H47" s="6">
        <v>152</v>
      </c>
      <c r="I47" s="6">
        <v>0.05</v>
      </c>
      <c r="J47" s="6">
        <v>15.6</v>
      </c>
      <c r="K47" s="6">
        <v>0.97</v>
      </c>
      <c r="L47" s="6">
        <v>0</v>
      </c>
      <c r="M47" s="6">
        <v>113.2</v>
      </c>
      <c r="N47" s="6">
        <v>53.12</v>
      </c>
      <c r="O47" s="6">
        <v>26.2</v>
      </c>
      <c r="P47" s="6">
        <v>1.2</v>
      </c>
      <c r="Q47" s="55"/>
      <c r="R47" s="55"/>
    </row>
    <row r="48" spans="1:18" s="7" customFormat="1" ht="19.5" customHeight="1">
      <c r="A48" s="22">
        <v>35.66</v>
      </c>
      <c r="B48" s="22">
        <v>388</v>
      </c>
      <c r="C48" s="4" t="s">
        <v>129</v>
      </c>
      <c r="D48" s="5" t="s">
        <v>137</v>
      </c>
      <c r="E48" s="148">
        <v>14.99</v>
      </c>
      <c r="F48" s="148">
        <v>5.06</v>
      </c>
      <c r="G48" s="6">
        <v>13.2</v>
      </c>
      <c r="H48" s="148">
        <v>143.75</v>
      </c>
      <c r="I48" s="148">
        <v>0.08</v>
      </c>
      <c r="J48" s="148">
        <v>1.03</v>
      </c>
      <c r="K48" s="148">
        <v>26.25</v>
      </c>
      <c r="L48" s="148">
        <v>0</v>
      </c>
      <c r="M48" s="148">
        <v>59.13</v>
      </c>
      <c r="N48" s="148">
        <v>197.13</v>
      </c>
      <c r="O48" s="148">
        <v>26.38</v>
      </c>
      <c r="P48" s="148">
        <v>0.74</v>
      </c>
      <c r="Q48" s="31">
        <v>10.06</v>
      </c>
      <c r="R48" s="52"/>
    </row>
    <row r="49" spans="1:18" s="7" customFormat="1" ht="16.5" customHeight="1">
      <c r="A49" s="22">
        <v>14.09</v>
      </c>
      <c r="B49" s="22">
        <v>538</v>
      </c>
      <c r="C49" s="88" t="s">
        <v>91</v>
      </c>
      <c r="D49" s="148">
        <v>180</v>
      </c>
      <c r="E49" s="148">
        <v>3.6</v>
      </c>
      <c r="F49" s="148">
        <v>6.4</v>
      </c>
      <c r="G49" s="148">
        <v>9.59</v>
      </c>
      <c r="H49" s="148">
        <v>167</v>
      </c>
      <c r="I49" s="148">
        <v>0</v>
      </c>
      <c r="J49" s="148">
        <v>12.3</v>
      </c>
      <c r="K49" s="148">
        <v>0</v>
      </c>
      <c r="L49" s="148">
        <v>0</v>
      </c>
      <c r="M49" s="148">
        <v>39.1</v>
      </c>
      <c r="N49" s="148">
        <v>0</v>
      </c>
      <c r="O49" s="148">
        <v>40</v>
      </c>
      <c r="P49" s="148">
        <v>0.1</v>
      </c>
      <c r="Q49" s="75" t="s">
        <v>108</v>
      </c>
      <c r="R49" s="53"/>
    </row>
    <row r="50" spans="1:18" s="7" customFormat="1" ht="23.25" customHeight="1">
      <c r="A50" s="23">
        <v>6.48</v>
      </c>
      <c r="B50" s="23">
        <v>639</v>
      </c>
      <c r="C50" s="34" t="s">
        <v>56</v>
      </c>
      <c r="D50" s="17">
        <v>200</v>
      </c>
      <c r="E50" s="6">
        <v>7.6</v>
      </c>
      <c r="F50" s="6">
        <v>2.2</v>
      </c>
      <c r="G50" s="148">
        <v>23.1</v>
      </c>
      <c r="H50" s="6">
        <v>137</v>
      </c>
      <c r="I50" s="6">
        <v>0.02</v>
      </c>
      <c r="J50" s="6">
        <v>24</v>
      </c>
      <c r="K50" s="6">
        <v>0.01</v>
      </c>
      <c r="L50" s="6">
        <v>0</v>
      </c>
      <c r="M50" s="6">
        <v>0</v>
      </c>
      <c r="N50" s="6">
        <v>0</v>
      </c>
      <c r="O50" s="6">
        <v>0</v>
      </c>
      <c r="P50" s="6">
        <v>0.4</v>
      </c>
      <c r="Q50" s="131"/>
      <c r="R50" s="53"/>
    </row>
    <row r="51" spans="1:18" s="7" customFormat="1" ht="21.75" customHeight="1">
      <c r="A51" s="35">
        <v>1.5</v>
      </c>
      <c r="B51" s="35" t="s">
        <v>128</v>
      </c>
      <c r="C51" s="9" t="s">
        <v>21</v>
      </c>
      <c r="D51" s="17">
        <v>40</v>
      </c>
      <c r="E51" s="17">
        <v>2.9</v>
      </c>
      <c r="F51" s="17">
        <v>0.3</v>
      </c>
      <c r="G51" s="6">
        <v>23</v>
      </c>
      <c r="H51" s="17">
        <v>117.5</v>
      </c>
      <c r="I51" s="17">
        <v>0.04</v>
      </c>
      <c r="J51" s="17">
        <v>0.1</v>
      </c>
      <c r="K51" s="17">
        <v>0.3</v>
      </c>
      <c r="L51" s="17">
        <v>0.95</v>
      </c>
      <c r="M51" s="17">
        <v>0</v>
      </c>
      <c r="N51" s="17">
        <v>4.2</v>
      </c>
      <c r="O51" s="17">
        <v>0</v>
      </c>
      <c r="P51" s="17">
        <v>0.7</v>
      </c>
      <c r="Q51" s="75">
        <v>3.25</v>
      </c>
      <c r="R51" s="53"/>
    </row>
    <row r="52" spans="1:18" s="30" customFormat="1" ht="15" customHeight="1">
      <c r="A52" s="35">
        <v>1.32</v>
      </c>
      <c r="B52" s="35" t="s">
        <v>128</v>
      </c>
      <c r="C52" s="21" t="s">
        <v>76</v>
      </c>
      <c r="D52" s="17">
        <v>40</v>
      </c>
      <c r="E52" s="17">
        <v>2.4</v>
      </c>
      <c r="F52" s="17">
        <v>0.4</v>
      </c>
      <c r="G52" s="17">
        <v>12.2</v>
      </c>
      <c r="H52" s="17">
        <v>64</v>
      </c>
      <c r="I52" s="17">
        <v>0.16</v>
      </c>
      <c r="J52" s="17">
        <v>0</v>
      </c>
      <c r="K52" s="17">
        <v>0.52</v>
      </c>
      <c r="L52" s="17">
        <v>0.92</v>
      </c>
      <c r="M52" s="17">
        <v>1.84</v>
      </c>
      <c r="N52" s="17">
        <v>13.41</v>
      </c>
      <c r="O52" s="17">
        <v>0</v>
      </c>
      <c r="P52" s="17">
        <v>1.8</v>
      </c>
      <c r="Q52" s="77">
        <v>33.01</v>
      </c>
      <c r="R52" s="85"/>
    </row>
    <row r="53" spans="1:18" s="7" customFormat="1" ht="24" customHeight="1">
      <c r="A53" s="24">
        <v>78</v>
      </c>
      <c r="B53" s="24"/>
      <c r="C53" s="25" t="s">
        <v>31</v>
      </c>
      <c r="D53" s="79"/>
      <c r="E53" s="79">
        <f>E52+E51+E50+E49+E48+E47+E46</f>
        <v>36.49</v>
      </c>
      <c r="F53" s="79">
        <f>F52+F51+F50+F49+F48+F47+F46</f>
        <v>21.459999999999997</v>
      </c>
      <c r="G53" s="79">
        <f aca="true" t="shared" si="3" ref="G53:P53">G52+G51+G50+G49+G48+G47+G46</f>
        <v>97.99000000000001</v>
      </c>
      <c r="H53" s="79">
        <f t="shared" si="3"/>
        <v>823.25</v>
      </c>
      <c r="I53" s="79">
        <f t="shared" si="3"/>
        <v>0.35</v>
      </c>
      <c r="J53" s="79">
        <f t="shared" si="3"/>
        <v>53.03000000000001</v>
      </c>
      <c r="K53" s="79">
        <f t="shared" si="3"/>
        <v>35.25</v>
      </c>
      <c r="L53" s="79">
        <f t="shared" si="3"/>
        <v>2.27</v>
      </c>
      <c r="M53" s="79">
        <f t="shared" si="3"/>
        <v>224.87</v>
      </c>
      <c r="N53" s="79">
        <f t="shared" si="3"/>
        <v>275.06</v>
      </c>
      <c r="O53" s="79">
        <f t="shared" si="3"/>
        <v>96.78</v>
      </c>
      <c r="P53" s="79">
        <f t="shared" si="3"/>
        <v>6.28</v>
      </c>
      <c r="Q53" s="55"/>
      <c r="R53" s="55"/>
    </row>
    <row r="54" spans="1:18" s="7" customFormat="1" ht="24" customHeight="1">
      <c r="A54" s="197"/>
      <c r="B54" s="198"/>
      <c r="C54" s="199"/>
      <c r="D54" s="200" t="s">
        <v>196</v>
      </c>
      <c r="E54" s="200"/>
      <c r="F54" s="200"/>
      <c r="G54" s="201"/>
      <c r="H54" s="194"/>
      <c r="I54" s="194"/>
      <c r="J54" s="194"/>
      <c r="K54" s="194"/>
      <c r="L54" s="194"/>
      <c r="M54" s="194"/>
      <c r="N54" s="194"/>
      <c r="O54" s="194"/>
      <c r="P54" s="194"/>
      <c r="Q54" s="55"/>
      <c r="R54" s="55"/>
    </row>
    <row r="55" spans="1:18" s="7" customFormat="1" ht="24.75" customHeight="1">
      <c r="A55" s="188" t="s">
        <v>10</v>
      </c>
      <c r="B55" s="189"/>
      <c r="C55" s="190"/>
      <c r="D55" s="190"/>
      <c r="E55" s="175" t="s">
        <v>193</v>
      </c>
      <c r="F55" s="190"/>
      <c r="G55" s="175"/>
      <c r="H55" s="177"/>
      <c r="I55" s="177"/>
      <c r="J55" s="177"/>
      <c r="K55" s="177"/>
      <c r="L55" s="177"/>
      <c r="M55" s="177"/>
      <c r="N55" s="177"/>
      <c r="O55" s="177"/>
      <c r="P55" s="177"/>
      <c r="Q55" s="89"/>
      <c r="R55" s="54"/>
    </row>
    <row r="56" spans="1:19" s="30" customFormat="1" ht="22.5" customHeight="1">
      <c r="A56" s="20">
        <v>6.35</v>
      </c>
      <c r="B56" s="35">
        <v>14</v>
      </c>
      <c r="C56" s="21" t="s">
        <v>176</v>
      </c>
      <c r="D56" s="17">
        <v>60</v>
      </c>
      <c r="E56" s="17">
        <v>0.48</v>
      </c>
      <c r="F56" s="17">
        <v>0</v>
      </c>
      <c r="G56" s="177">
        <v>2.8</v>
      </c>
      <c r="H56" s="17">
        <v>12</v>
      </c>
      <c r="I56" s="17">
        <v>0.04</v>
      </c>
      <c r="J56" s="6">
        <v>9</v>
      </c>
      <c r="K56" s="17">
        <v>0</v>
      </c>
      <c r="L56" s="17">
        <v>0</v>
      </c>
      <c r="M56" s="17">
        <v>27.6</v>
      </c>
      <c r="N56" s="17">
        <v>0</v>
      </c>
      <c r="O56" s="17">
        <v>0</v>
      </c>
      <c r="P56" s="17">
        <v>0.72</v>
      </c>
      <c r="Q56" s="129">
        <v>82.36</v>
      </c>
      <c r="R56" s="83"/>
      <c r="S56" s="139"/>
    </row>
    <row r="57" spans="1:19" s="7" customFormat="1" ht="23.25" customHeight="1">
      <c r="A57" s="31" t="s">
        <v>122</v>
      </c>
      <c r="B57" s="31">
        <v>174</v>
      </c>
      <c r="C57" s="13" t="s">
        <v>148</v>
      </c>
      <c r="D57" s="87" t="s">
        <v>13</v>
      </c>
      <c r="E57" s="6">
        <v>1.9</v>
      </c>
      <c r="F57" s="6">
        <v>5.6</v>
      </c>
      <c r="G57" s="17">
        <v>0.72</v>
      </c>
      <c r="H57" s="6">
        <v>144</v>
      </c>
      <c r="I57" s="6">
        <v>0.1</v>
      </c>
      <c r="J57" s="6">
        <v>17.3</v>
      </c>
      <c r="K57" s="6">
        <v>0</v>
      </c>
      <c r="L57" s="6">
        <v>0</v>
      </c>
      <c r="M57" s="6">
        <v>134.2</v>
      </c>
      <c r="N57" s="6">
        <v>48.7</v>
      </c>
      <c r="O57" s="6">
        <v>45</v>
      </c>
      <c r="P57" s="6">
        <v>1.6</v>
      </c>
      <c r="Q57" s="57"/>
      <c r="R57" s="57"/>
      <c r="S57" s="81"/>
    </row>
    <row r="58" spans="1:19" s="7" customFormat="1" ht="21" customHeight="1">
      <c r="A58" s="64" t="s">
        <v>121</v>
      </c>
      <c r="B58" s="64" t="s">
        <v>189</v>
      </c>
      <c r="C58" s="13" t="s">
        <v>136</v>
      </c>
      <c r="D58" s="6" t="s">
        <v>137</v>
      </c>
      <c r="E58" s="17">
        <v>22.9</v>
      </c>
      <c r="F58" s="17">
        <v>17.7</v>
      </c>
      <c r="G58" s="6">
        <v>9.6</v>
      </c>
      <c r="H58" s="17">
        <v>259</v>
      </c>
      <c r="I58" s="17">
        <v>0.1</v>
      </c>
      <c r="J58" s="17">
        <v>0.9</v>
      </c>
      <c r="K58" s="17">
        <v>0</v>
      </c>
      <c r="L58" s="17">
        <v>0</v>
      </c>
      <c r="M58" s="17">
        <v>52</v>
      </c>
      <c r="N58" s="17">
        <v>0.5</v>
      </c>
      <c r="O58" s="17">
        <v>30.3</v>
      </c>
      <c r="P58" s="17">
        <v>1.7</v>
      </c>
      <c r="Q58" s="55"/>
      <c r="R58" s="55"/>
      <c r="S58" s="81"/>
    </row>
    <row r="59" spans="1:18" s="7" customFormat="1" ht="24" customHeight="1">
      <c r="A59" s="22">
        <v>14.09</v>
      </c>
      <c r="B59" s="33">
        <v>527</v>
      </c>
      <c r="C59" s="4" t="s">
        <v>152</v>
      </c>
      <c r="D59" s="124">
        <v>180</v>
      </c>
      <c r="E59" s="113">
        <v>3.4</v>
      </c>
      <c r="F59" s="113">
        <v>4.7</v>
      </c>
      <c r="G59" s="17">
        <v>1.9</v>
      </c>
      <c r="H59" s="113">
        <v>162</v>
      </c>
      <c r="I59" s="113">
        <v>0.1</v>
      </c>
      <c r="J59" s="113">
        <v>6.5</v>
      </c>
      <c r="K59" s="113">
        <v>0</v>
      </c>
      <c r="L59" s="113">
        <v>0</v>
      </c>
      <c r="M59" s="113">
        <v>44.8</v>
      </c>
      <c r="N59" s="113">
        <v>0</v>
      </c>
      <c r="O59" s="113">
        <v>0</v>
      </c>
      <c r="P59" s="113">
        <v>1</v>
      </c>
      <c r="Q59" s="35">
        <v>9.61</v>
      </c>
      <c r="R59" s="53"/>
    </row>
    <row r="60" spans="1:18" s="7" customFormat="1" ht="18.75" customHeight="1">
      <c r="A60" s="35">
        <v>1.5</v>
      </c>
      <c r="B60" s="35">
        <v>686</v>
      </c>
      <c r="C60" s="21" t="s">
        <v>138</v>
      </c>
      <c r="D60" s="6" t="s">
        <v>11</v>
      </c>
      <c r="E60" s="17">
        <v>0.2</v>
      </c>
      <c r="F60" s="17">
        <v>0</v>
      </c>
      <c r="G60" s="113">
        <v>34.5</v>
      </c>
      <c r="H60" s="17">
        <v>55</v>
      </c>
      <c r="I60" s="17">
        <v>0.04</v>
      </c>
      <c r="J60" s="17">
        <v>0.1</v>
      </c>
      <c r="K60" s="17">
        <v>0.3</v>
      </c>
      <c r="L60" s="17">
        <v>0.95</v>
      </c>
      <c r="M60" s="17">
        <v>67.1</v>
      </c>
      <c r="N60" s="17">
        <v>1.2</v>
      </c>
      <c r="O60" s="17">
        <v>2.6</v>
      </c>
      <c r="P60" s="17">
        <v>0.9</v>
      </c>
      <c r="Q60" s="31">
        <v>1.45</v>
      </c>
      <c r="R60" s="52"/>
    </row>
    <row r="61" spans="1:19" s="7" customFormat="1" ht="21.75" customHeight="1">
      <c r="A61" s="35">
        <v>1.5</v>
      </c>
      <c r="B61" s="35" t="s">
        <v>128</v>
      </c>
      <c r="C61" s="9" t="s">
        <v>21</v>
      </c>
      <c r="D61" s="17">
        <v>40</v>
      </c>
      <c r="E61" s="17">
        <v>2.9</v>
      </c>
      <c r="F61" s="17">
        <v>0.3</v>
      </c>
      <c r="G61" s="17">
        <v>13.9</v>
      </c>
      <c r="H61" s="17">
        <v>117.5</v>
      </c>
      <c r="I61" s="17">
        <v>0.04</v>
      </c>
      <c r="J61" s="17">
        <v>0.1</v>
      </c>
      <c r="K61" s="17">
        <v>0.3</v>
      </c>
      <c r="L61" s="17">
        <v>0.95</v>
      </c>
      <c r="M61" s="17">
        <v>0</v>
      </c>
      <c r="N61" s="17">
        <v>4.2</v>
      </c>
      <c r="O61" s="17">
        <v>0</v>
      </c>
      <c r="P61" s="17">
        <v>0.7</v>
      </c>
      <c r="Q61" s="131" t="s">
        <v>109</v>
      </c>
      <c r="R61" s="52"/>
      <c r="S61" s="81"/>
    </row>
    <row r="62" spans="1:19" s="30" customFormat="1" ht="19.5" customHeight="1">
      <c r="A62" s="35">
        <v>1.32</v>
      </c>
      <c r="B62" s="35" t="s">
        <v>128</v>
      </c>
      <c r="C62" s="21" t="s">
        <v>76</v>
      </c>
      <c r="D62" s="17">
        <v>40</v>
      </c>
      <c r="E62" s="17">
        <v>2.4</v>
      </c>
      <c r="F62" s="17">
        <v>0.4</v>
      </c>
      <c r="G62" s="17">
        <v>12.2</v>
      </c>
      <c r="H62" s="17">
        <v>64</v>
      </c>
      <c r="I62" s="17">
        <v>0.16</v>
      </c>
      <c r="J62" s="17">
        <v>0</v>
      </c>
      <c r="K62" s="17">
        <v>0.52</v>
      </c>
      <c r="L62" s="17">
        <v>0.92</v>
      </c>
      <c r="M62" s="17">
        <v>1.84</v>
      </c>
      <c r="N62" s="17">
        <v>13.41</v>
      </c>
      <c r="O62" s="17">
        <v>0</v>
      </c>
      <c r="P62" s="17">
        <v>1.8</v>
      </c>
      <c r="Q62" s="66">
        <v>33.08</v>
      </c>
      <c r="R62" s="83"/>
      <c r="S62" s="139"/>
    </row>
    <row r="63" spans="1:18" s="7" customFormat="1" ht="21" customHeight="1">
      <c r="A63" s="24">
        <v>78</v>
      </c>
      <c r="B63" s="24"/>
      <c r="C63" s="25" t="s">
        <v>31</v>
      </c>
      <c r="D63" s="86"/>
      <c r="E63" s="79">
        <f>E62+E61+E60+E59+E58+E57+E56</f>
        <v>34.17999999999999</v>
      </c>
      <c r="F63" s="79">
        <f aca="true" t="shared" si="4" ref="F63:P63">F62+F61+F60+F59+F58+F57+F56</f>
        <v>28.700000000000003</v>
      </c>
      <c r="G63" s="79">
        <f t="shared" si="4"/>
        <v>75.61999999999999</v>
      </c>
      <c r="H63" s="79">
        <f t="shared" si="4"/>
        <v>813.5</v>
      </c>
      <c r="I63" s="79">
        <f t="shared" si="4"/>
        <v>0.5800000000000001</v>
      </c>
      <c r="J63" s="79">
        <f t="shared" si="4"/>
        <v>33.900000000000006</v>
      </c>
      <c r="K63" s="79">
        <f t="shared" si="4"/>
        <v>1.12</v>
      </c>
      <c r="L63" s="79">
        <f t="shared" si="4"/>
        <v>2.8200000000000003</v>
      </c>
      <c r="M63" s="79">
        <f t="shared" si="4"/>
        <v>327.54</v>
      </c>
      <c r="N63" s="79">
        <f t="shared" si="4"/>
        <v>68.01</v>
      </c>
      <c r="O63" s="79">
        <f t="shared" si="4"/>
        <v>77.9</v>
      </c>
      <c r="P63" s="79">
        <f t="shared" si="4"/>
        <v>8.420000000000002</v>
      </c>
      <c r="Q63" s="20">
        <v>4.97</v>
      </c>
      <c r="R63" s="53"/>
    </row>
    <row r="64" spans="1:19" s="7" customFormat="1" ht="21.75" customHeight="1">
      <c r="A64" s="18"/>
      <c r="B64" s="18"/>
      <c r="C64" s="90" t="s">
        <v>98</v>
      </c>
      <c r="D64" s="91"/>
      <c r="E64" s="84">
        <f aca="true" t="shared" si="5" ref="E64:P64">E63+E53+E43+E34+E23</f>
        <v>150.34999999999997</v>
      </c>
      <c r="F64" s="84">
        <f t="shared" si="5"/>
        <v>129.33999999999997</v>
      </c>
      <c r="G64" s="84">
        <f t="shared" si="5"/>
        <v>536.6300000000001</v>
      </c>
      <c r="H64" s="84">
        <f t="shared" si="5"/>
        <v>4246.25</v>
      </c>
      <c r="I64" s="84">
        <f t="shared" si="5"/>
        <v>3.6900000000000004</v>
      </c>
      <c r="J64" s="84">
        <f t="shared" si="5"/>
        <v>220.05</v>
      </c>
      <c r="K64" s="84">
        <f t="shared" si="5"/>
        <v>194.92000000000004</v>
      </c>
      <c r="L64" s="84">
        <f t="shared" si="5"/>
        <v>13.02</v>
      </c>
      <c r="M64" s="84">
        <f t="shared" si="5"/>
        <v>1119.32</v>
      </c>
      <c r="N64" s="84">
        <f t="shared" si="5"/>
        <v>611.2</v>
      </c>
      <c r="O64" s="84">
        <f t="shared" si="5"/>
        <v>341.28000000000003</v>
      </c>
      <c r="P64" s="84">
        <f t="shared" si="5"/>
        <v>41.85</v>
      </c>
      <c r="Q64" s="131">
        <v>21.51</v>
      </c>
      <c r="R64" s="53"/>
      <c r="S64" s="81"/>
    </row>
    <row r="65" spans="1:19" s="7" customFormat="1" ht="23.25" customHeight="1">
      <c r="A65" s="163"/>
      <c r="B65" s="164"/>
      <c r="C65" s="168" t="s">
        <v>210</v>
      </c>
      <c r="D65" s="177"/>
      <c r="E65" s="168"/>
      <c r="F65" s="177"/>
      <c r="G65" s="84"/>
      <c r="H65" s="177"/>
      <c r="I65" s="177"/>
      <c r="J65" s="177"/>
      <c r="K65" s="177"/>
      <c r="L65" s="177"/>
      <c r="M65" s="177"/>
      <c r="N65" s="177"/>
      <c r="O65" s="177"/>
      <c r="P65" s="177"/>
      <c r="Q65" s="126"/>
      <c r="R65" s="63"/>
      <c r="S65" s="81"/>
    </row>
    <row r="66" spans="1:19" s="7" customFormat="1" ht="24" customHeight="1">
      <c r="A66" s="163"/>
      <c r="B66" s="164"/>
      <c r="C66" s="168"/>
      <c r="D66" s="177"/>
      <c r="E66" s="168" t="s">
        <v>193</v>
      </c>
      <c r="F66" s="177"/>
      <c r="G66" s="203"/>
      <c r="H66" s="177"/>
      <c r="I66" s="177"/>
      <c r="J66" s="177"/>
      <c r="K66" s="177"/>
      <c r="L66" s="177"/>
      <c r="M66" s="177"/>
      <c r="N66" s="177"/>
      <c r="O66" s="177"/>
      <c r="P66" s="177"/>
      <c r="Q66" s="169"/>
      <c r="R66" s="63"/>
      <c r="S66" s="81"/>
    </row>
    <row r="67" spans="1:19" s="154" customFormat="1" ht="17.25" customHeight="1">
      <c r="A67" s="20">
        <v>6.52</v>
      </c>
      <c r="B67" s="20">
        <v>570</v>
      </c>
      <c r="C67" s="21" t="s">
        <v>115</v>
      </c>
      <c r="D67" s="17">
        <v>60</v>
      </c>
      <c r="E67" s="17">
        <v>1.3</v>
      </c>
      <c r="F67" s="17">
        <v>9.4</v>
      </c>
      <c r="G67" s="177">
        <v>8.8</v>
      </c>
      <c r="H67" s="17">
        <v>120</v>
      </c>
      <c r="I67" s="17">
        <v>0.04</v>
      </c>
      <c r="J67" s="6">
        <v>16</v>
      </c>
      <c r="K67" s="17">
        <v>0</v>
      </c>
      <c r="L67" s="17">
        <v>0</v>
      </c>
      <c r="M67" s="17">
        <v>5.6</v>
      </c>
      <c r="N67" s="17">
        <v>0</v>
      </c>
      <c r="O67" s="17">
        <v>1</v>
      </c>
      <c r="P67" s="17">
        <v>0.48</v>
      </c>
      <c r="Q67" s="156"/>
      <c r="R67" s="157"/>
      <c r="S67" s="158"/>
    </row>
    <row r="68" spans="1:19" s="7" customFormat="1" ht="24.75" customHeight="1">
      <c r="A68" s="23">
        <v>9.58</v>
      </c>
      <c r="B68" s="31">
        <v>124</v>
      </c>
      <c r="C68" s="13" t="s">
        <v>133</v>
      </c>
      <c r="D68" s="6" t="s">
        <v>13</v>
      </c>
      <c r="E68" s="17">
        <v>4.2</v>
      </c>
      <c r="F68" s="17">
        <v>7.5</v>
      </c>
      <c r="G68" s="17">
        <v>12.21</v>
      </c>
      <c r="H68" s="17">
        <v>132.8</v>
      </c>
      <c r="I68" s="17">
        <v>0.01</v>
      </c>
      <c r="J68" s="17">
        <v>25.6</v>
      </c>
      <c r="K68" s="17">
        <v>0.8</v>
      </c>
      <c r="L68" s="17">
        <v>0</v>
      </c>
      <c r="M68" s="17">
        <v>17.3</v>
      </c>
      <c r="N68" s="17">
        <v>22.2</v>
      </c>
      <c r="O68" s="17">
        <v>47.5</v>
      </c>
      <c r="P68" s="17">
        <v>2</v>
      </c>
      <c r="Q68" s="125"/>
      <c r="R68" s="55"/>
      <c r="S68" s="81"/>
    </row>
    <row r="69" spans="1:19" s="7" customFormat="1" ht="24" customHeight="1">
      <c r="A69" s="31">
        <v>10.68</v>
      </c>
      <c r="B69" s="31" t="s">
        <v>161</v>
      </c>
      <c r="C69" s="13" t="s">
        <v>147</v>
      </c>
      <c r="D69" s="6" t="s">
        <v>137</v>
      </c>
      <c r="E69" s="6">
        <v>8.51</v>
      </c>
      <c r="F69" s="6">
        <v>14.18</v>
      </c>
      <c r="G69" s="17">
        <v>17.76</v>
      </c>
      <c r="H69" s="6">
        <v>194</v>
      </c>
      <c r="I69" s="6">
        <v>0.01</v>
      </c>
      <c r="J69" s="6">
        <v>2.08</v>
      </c>
      <c r="K69" s="6">
        <v>0</v>
      </c>
      <c r="L69" s="6">
        <v>0</v>
      </c>
      <c r="M69" s="6">
        <v>11.9</v>
      </c>
      <c r="N69" s="6">
        <v>0</v>
      </c>
      <c r="O69" s="6">
        <v>0</v>
      </c>
      <c r="P69" s="6">
        <v>0.19</v>
      </c>
      <c r="Q69" s="134">
        <v>9.6</v>
      </c>
      <c r="R69" s="52"/>
      <c r="S69" s="81"/>
    </row>
    <row r="70" spans="1:18" s="7" customFormat="1" ht="16.5" customHeight="1">
      <c r="A70" s="22">
        <v>14.09</v>
      </c>
      <c r="B70" s="22">
        <v>538</v>
      </c>
      <c r="C70" s="88" t="s">
        <v>91</v>
      </c>
      <c r="D70" s="159">
        <v>180</v>
      </c>
      <c r="E70" s="159">
        <v>3.6</v>
      </c>
      <c r="F70" s="159">
        <v>6.4</v>
      </c>
      <c r="G70" s="6">
        <v>23.1</v>
      </c>
      <c r="H70" s="159">
        <v>167</v>
      </c>
      <c r="I70" s="159">
        <v>0</v>
      </c>
      <c r="J70" s="159">
        <v>12.3</v>
      </c>
      <c r="K70" s="159">
        <v>0</v>
      </c>
      <c r="L70" s="159">
        <v>0</v>
      </c>
      <c r="M70" s="159">
        <v>39.1</v>
      </c>
      <c r="N70" s="159">
        <v>0</v>
      </c>
      <c r="O70" s="159">
        <v>40</v>
      </c>
      <c r="P70" s="159">
        <v>0.1</v>
      </c>
      <c r="Q70" s="75" t="s">
        <v>108</v>
      </c>
      <c r="R70" s="53"/>
    </row>
    <row r="71" spans="1:18" s="7" customFormat="1" ht="23.25" customHeight="1">
      <c r="A71" s="23">
        <v>10.98</v>
      </c>
      <c r="B71" s="31" t="s">
        <v>186</v>
      </c>
      <c r="C71" s="13" t="s">
        <v>185</v>
      </c>
      <c r="D71" s="17">
        <v>200</v>
      </c>
      <c r="E71" s="6">
        <v>0.6</v>
      </c>
      <c r="F71" s="6">
        <v>0.2</v>
      </c>
      <c r="G71" s="159">
        <v>27</v>
      </c>
      <c r="H71" s="6">
        <v>75</v>
      </c>
      <c r="I71" s="6">
        <v>0.1</v>
      </c>
      <c r="J71" s="6">
        <v>11.54</v>
      </c>
      <c r="K71" s="6">
        <v>76</v>
      </c>
      <c r="L71" s="6">
        <v>0</v>
      </c>
      <c r="M71" s="6">
        <v>0</v>
      </c>
      <c r="N71" s="6">
        <v>0</v>
      </c>
      <c r="O71" s="6">
        <v>1.2</v>
      </c>
      <c r="P71" s="6">
        <v>1.4</v>
      </c>
      <c r="Q71" s="65" t="s">
        <v>106</v>
      </c>
      <c r="R71" s="53"/>
    </row>
    <row r="72" spans="1:18" s="7" customFormat="1" ht="21" customHeight="1">
      <c r="A72" s="35">
        <v>1.5</v>
      </c>
      <c r="B72" s="35" t="s">
        <v>128</v>
      </c>
      <c r="C72" s="9" t="s">
        <v>21</v>
      </c>
      <c r="D72" s="17">
        <v>40</v>
      </c>
      <c r="E72" s="17">
        <v>2.9</v>
      </c>
      <c r="F72" s="17">
        <v>0.3</v>
      </c>
      <c r="G72" s="6">
        <v>17</v>
      </c>
      <c r="H72" s="17">
        <v>117.5</v>
      </c>
      <c r="I72" s="17">
        <v>0.04</v>
      </c>
      <c r="J72" s="17">
        <v>0.1</v>
      </c>
      <c r="K72" s="17">
        <v>0.3</v>
      </c>
      <c r="L72" s="17">
        <v>0.95</v>
      </c>
      <c r="M72" s="17">
        <v>0</v>
      </c>
      <c r="N72" s="17">
        <v>4.2</v>
      </c>
      <c r="O72" s="17">
        <v>0</v>
      </c>
      <c r="P72" s="17">
        <v>0.7</v>
      </c>
      <c r="Q72" s="75">
        <v>3.25</v>
      </c>
      <c r="R72" s="53"/>
    </row>
    <row r="73" spans="1:19" s="30" customFormat="1" ht="19.5" customHeight="1">
      <c r="A73" s="35">
        <v>1.32</v>
      </c>
      <c r="B73" s="35" t="s">
        <v>128</v>
      </c>
      <c r="C73" s="21" t="s">
        <v>76</v>
      </c>
      <c r="D73" s="17">
        <v>40</v>
      </c>
      <c r="E73" s="17">
        <v>2.4</v>
      </c>
      <c r="F73" s="17">
        <v>0.4</v>
      </c>
      <c r="G73" s="17">
        <v>12.2</v>
      </c>
      <c r="H73" s="17">
        <v>64</v>
      </c>
      <c r="I73" s="17">
        <v>0.16</v>
      </c>
      <c r="J73" s="17">
        <v>0</v>
      </c>
      <c r="K73" s="17">
        <v>0.52</v>
      </c>
      <c r="L73" s="17">
        <v>0.92</v>
      </c>
      <c r="M73" s="17">
        <v>1.84</v>
      </c>
      <c r="N73" s="17">
        <v>13.41</v>
      </c>
      <c r="O73" s="17">
        <v>0</v>
      </c>
      <c r="P73" s="17">
        <v>1.8</v>
      </c>
      <c r="Q73" s="136">
        <v>33.2</v>
      </c>
      <c r="R73" s="83"/>
      <c r="S73" s="139"/>
    </row>
    <row r="74" spans="1:19" s="7" customFormat="1" ht="13.5" customHeight="1">
      <c r="A74" s="24">
        <v>78</v>
      </c>
      <c r="B74" s="24"/>
      <c r="C74" s="25" t="s">
        <v>31</v>
      </c>
      <c r="D74" s="82"/>
      <c r="E74" s="82">
        <f aca="true" t="shared" si="6" ref="E74:P74">SUM(E67:E73)</f>
        <v>23.509999999999998</v>
      </c>
      <c r="F74" s="82">
        <f t="shared" si="6"/>
        <v>38.379999999999995</v>
      </c>
      <c r="G74" s="82">
        <f t="shared" si="6"/>
        <v>118.07000000000001</v>
      </c>
      <c r="H74" s="82">
        <f t="shared" si="6"/>
        <v>870.3</v>
      </c>
      <c r="I74" s="82">
        <f t="shared" si="6"/>
        <v>0.36</v>
      </c>
      <c r="J74" s="82">
        <f t="shared" si="6"/>
        <v>67.62</v>
      </c>
      <c r="K74" s="82">
        <f t="shared" si="6"/>
        <v>77.61999999999999</v>
      </c>
      <c r="L74" s="82">
        <f t="shared" si="6"/>
        <v>1.87</v>
      </c>
      <c r="M74" s="82">
        <f t="shared" si="6"/>
        <v>75.74000000000001</v>
      </c>
      <c r="N74" s="82">
        <f t="shared" si="6"/>
        <v>39.81</v>
      </c>
      <c r="O74" s="82">
        <f t="shared" si="6"/>
        <v>89.7</v>
      </c>
      <c r="P74" s="82">
        <f t="shared" si="6"/>
        <v>6.67</v>
      </c>
      <c r="Q74" s="55"/>
      <c r="R74" s="55"/>
      <c r="S74" s="81"/>
    </row>
    <row r="75" spans="1:19" s="7" customFormat="1" ht="29.25" customHeight="1">
      <c r="A75" s="24"/>
      <c r="B75" s="24"/>
      <c r="C75" s="192" t="s">
        <v>197</v>
      </c>
      <c r="D75" s="168"/>
      <c r="E75" s="168"/>
      <c r="F75" s="168"/>
      <c r="G75" s="193"/>
      <c r="H75" s="168"/>
      <c r="I75" s="168"/>
      <c r="J75" s="168"/>
      <c r="K75" s="168"/>
      <c r="L75" s="168"/>
      <c r="M75" s="168"/>
      <c r="N75" s="168"/>
      <c r="O75" s="168"/>
      <c r="P75" s="168"/>
      <c r="Q75" s="55"/>
      <c r="R75" s="55"/>
      <c r="S75" s="81"/>
    </row>
    <row r="76" spans="1:19" s="7" customFormat="1" ht="23.25" customHeight="1">
      <c r="A76" s="24"/>
      <c r="B76" s="24"/>
      <c r="C76" s="192"/>
      <c r="D76" s="168"/>
      <c r="E76" s="168" t="s">
        <v>193</v>
      </c>
      <c r="F76" s="168"/>
      <c r="G76" s="193"/>
      <c r="H76" s="168"/>
      <c r="I76" s="168"/>
      <c r="J76" s="168"/>
      <c r="K76" s="168"/>
      <c r="L76" s="168"/>
      <c r="M76" s="168"/>
      <c r="N76" s="168"/>
      <c r="O76" s="168"/>
      <c r="P76" s="168"/>
      <c r="Q76" s="55"/>
      <c r="R76" s="55"/>
      <c r="S76" s="81"/>
    </row>
    <row r="77" spans="1:19" s="30" customFormat="1" ht="18" customHeight="1">
      <c r="A77" s="31" t="s">
        <v>124</v>
      </c>
      <c r="B77" s="31">
        <v>81</v>
      </c>
      <c r="C77" s="21" t="s">
        <v>149</v>
      </c>
      <c r="D77" s="14" t="s">
        <v>216</v>
      </c>
      <c r="E77" s="32">
        <v>1</v>
      </c>
      <c r="F77" s="32">
        <v>6.4</v>
      </c>
      <c r="G77" s="177">
        <v>5.2</v>
      </c>
      <c r="H77" s="32">
        <v>83.2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126"/>
      <c r="R77" s="57"/>
      <c r="S77" s="139"/>
    </row>
    <row r="78" spans="1:19" s="7" customFormat="1" ht="21.75" customHeight="1">
      <c r="A78" s="35" t="s">
        <v>123</v>
      </c>
      <c r="B78" s="31" t="s">
        <v>190</v>
      </c>
      <c r="C78" s="21" t="s">
        <v>162</v>
      </c>
      <c r="D78" s="14" t="s">
        <v>13</v>
      </c>
      <c r="E78" s="32">
        <v>1.2</v>
      </c>
      <c r="F78" s="32">
        <v>4.1</v>
      </c>
      <c r="G78" s="32">
        <v>6.5</v>
      </c>
      <c r="H78" s="32">
        <v>124</v>
      </c>
      <c r="I78" s="32">
        <v>0.1</v>
      </c>
      <c r="J78" s="32">
        <v>17.3</v>
      </c>
      <c r="K78" s="32">
        <v>1.2</v>
      </c>
      <c r="L78" s="32">
        <v>0</v>
      </c>
      <c r="M78" s="32">
        <v>77.1</v>
      </c>
      <c r="N78" s="32">
        <v>2.2</v>
      </c>
      <c r="O78" s="32">
        <v>0</v>
      </c>
      <c r="P78" s="32">
        <v>1.2</v>
      </c>
      <c r="Q78" s="126"/>
      <c r="R78" s="55"/>
      <c r="S78" s="81"/>
    </row>
    <row r="79" spans="1:18" s="7" customFormat="1" ht="18" customHeight="1">
      <c r="A79" s="22">
        <v>14.09</v>
      </c>
      <c r="B79" s="33">
        <v>393</v>
      </c>
      <c r="C79" s="4" t="s">
        <v>183</v>
      </c>
      <c r="D79" s="159">
        <v>100</v>
      </c>
      <c r="E79" s="159">
        <v>10.6</v>
      </c>
      <c r="F79" s="159">
        <v>17.2</v>
      </c>
      <c r="G79" s="32">
        <v>0.2</v>
      </c>
      <c r="H79" s="159">
        <v>196</v>
      </c>
      <c r="I79" s="159">
        <v>0.2</v>
      </c>
      <c r="J79" s="159">
        <v>0</v>
      </c>
      <c r="K79" s="159">
        <v>0</v>
      </c>
      <c r="L79" s="159">
        <v>0</v>
      </c>
      <c r="M79" s="159">
        <v>32</v>
      </c>
      <c r="N79" s="159">
        <v>0</v>
      </c>
      <c r="O79" s="159">
        <v>0</v>
      </c>
      <c r="P79" s="159">
        <v>1.4</v>
      </c>
      <c r="Q79" s="31">
        <v>10.06</v>
      </c>
      <c r="R79" s="52"/>
    </row>
    <row r="80" spans="1:18" s="7" customFormat="1" ht="18" customHeight="1">
      <c r="A80" s="64" t="s">
        <v>121</v>
      </c>
      <c r="B80" s="64" t="s">
        <v>151</v>
      </c>
      <c r="C80" s="13" t="s">
        <v>73</v>
      </c>
      <c r="D80" s="6">
        <v>180</v>
      </c>
      <c r="E80" s="17">
        <v>6.3</v>
      </c>
      <c r="F80" s="17">
        <v>5</v>
      </c>
      <c r="G80" s="159">
        <v>38.9</v>
      </c>
      <c r="H80" s="17">
        <v>230</v>
      </c>
      <c r="I80" s="17">
        <v>0.05</v>
      </c>
      <c r="J80" s="17">
        <v>5.4</v>
      </c>
      <c r="K80" s="17">
        <v>0</v>
      </c>
      <c r="L80" s="17">
        <v>0</v>
      </c>
      <c r="M80" s="17">
        <v>33.5</v>
      </c>
      <c r="N80" s="17">
        <v>0.52</v>
      </c>
      <c r="O80" s="17">
        <v>44</v>
      </c>
      <c r="P80" s="17">
        <v>0.8</v>
      </c>
      <c r="Q80" s="75">
        <v>3.25</v>
      </c>
      <c r="R80" s="53"/>
    </row>
    <row r="81" spans="1:18" s="7" customFormat="1" ht="18" customHeight="1">
      <c r="A81" s="23">
        <v>4.5</v>
      </c>
      <c r="B81" s="23">
        <v>591</v>
      </c>
      <c r="C81" s="13" t="s">
        <v>101</v>
      </c>
      <c r="D81" s="17">
        <v>200</v>
      </c>
      <c r="E81" s="17">
        <v>0.4</v>
      </c>
      <c r="F81" s="17">
        <v>0</v>
      </c>
      <c r="G81" s="17">
        <v>9.1</v>
      </c>
      <c r="H81" s="17">
        <v>35</v>
      </c>
      <c r="I81" s="17">
        <v>0.04</v>
      </c>
      <c r="J81" s="17">
        <v>3.54</v>
      </c>
      <c r="K81" s="17">
        <v>0.05</v>
      </c>
      <c r="L81" s="17">
        <v>0.05</v>
      </c>
      <c r="M81" s="17">
        <v>62.04</v>
      </c>
      <c r="N81" s="17">
        <v>0</v>
      </c>
      <c r="O81" s="17">
        <v>0</v>
      </c>
      <c r="P81" s="17">
        <v>0.9</v>
      </c>
      <c r="Q81" s="35">
        <v>9.4</v>
      </c>
      <c r="R81" s="51"/>
    </row>
    <row r="82" spans="1:18" s="7" customFormat="1" ht="27.75" customHeight="1">
      <c r="A82" s="35">
        <v>1.5</v>
      </c>
      <c r="B82" s="35" t="s">
        <v>128</v>
      </c>
      <c r="C82" s="9" t="s">
        <v>21</v>
      </c>
      <c r="D82" s="17">
        <v>40</v>
      </c>
      <c r="E82" s="17">
        <v>2.9</v>
      </c>
      <c r="F82" s="17">
        <v>0.3</v>
      </c>
      <c r="G82" s="17">
        <v>17</v>
      </c>
      <c r="H82" s="17">
        <v>117.5</v>
      </c>
      <c r="I82" s="17">
        <v>0.04</v>
      </c>
      <c r="J82" s="17">
        <v>0.1</v>
      </c>
      <c r="K82" s="17">
        <v>0.3</v>
      </c>
      <c r="L82" s="17">
        <v>0.95</v>
      </c>
      <c r="M82" s="17">
        <v>0</v>
      </c>
      <c r="N82" s="17">
        <v>4.2</v>
      </c>
      <c r="O82" s="17">
        <v>0</v>
      </c>
      <c r="P82" s="17">
        <v>0.7</v>
      </c>
      <c r="Q82" s="131"/>
      <c r="R82" s="53"/>
    </row>
    <row r="83" spans="1:19" s="30" customFormat="1" ht="18.75" customHeight="1">
      <c r="A83" s="35">
        <v>1.32</v>
      </c>
      <c r="B83" s="35" t="s">
        <v>128</v>
      </c>
      <c r="C83" s="21" t="s">
        <v>76</v>
      </c>
      <c r="D83" s="17">
        <v>40</v>
      </c>
      <c r="E83" s="17">
        <v>2.4</v>
      </c>
      <c r="F83" s="17">
        <v>0.4</v>
      </c>
      <c r="G83" s="17">
        <v>12.2</v>
      </c>
      <c r="H83" s="17">
        <v>64</v>
      </c>
      <c r="I83" s="17">
        <v>0.16</v>
      </c>
      <c r="J83" s="17">
        <v>0</v>
      </c>
      <c r="K83" s="17">
        <v>0.52</v>
      </c>
      <c r="L83" s="17">
        <v>0.92</v>
      </c>
      <c r="M83" s="17">
        <v>1.84</v>
      </c>
      <c r="N83" s="17">
        <v>13.41</v>
      </c>
      <c r="O83" s="17">
        <v>0</v>
      </c>
      <c r="P83" s="17">
        <v>1.8</v>
      </c>
      <c r="Q83" s="133" t="e">
        <f>SUM(#REF!)</f>
        <v>#REF!</v>
      </c>
      <c r="R83" s="83"/>
      <c r="S83" s="139"/>
    </row>
    <row r="84" spans="1:19" s="7" customFormat="1" ht="21" customHeight="1">
      <c r="A84" s="36">
        <v>78</v>
      </c>
      <c r="B84" s="36"/>
      <c r="C84" s="19" t="s">
        <v>31</v>
      </c>
      <c r="D84" s="79"/>
      <c r="E84" s="79">
        <f aca="true" t="shared" si="7" ref="E84:P84">SUM(E77:E83)</f>
        <v>24.799999999999997</v>
      </c>
      <c r="F84" s="79">
        <f t="shared" si="7"/>
        <v>33.4</v>
      </c>
      <c r="G84" s="79">
        <f t="shared" si="7"/>
        <v>89.10000000000001</v>
      </c>
      <c r="H84" s="79">
        <f t="shared" si="7"/>
        <v>849.7</v>
      </c>
      <c r="I84" s="79">
        <f t="shared" si="7"/>
        <v>0.59</v>
      </c>
      <c r="J84" s="79">
        <f t="shared" si="7"/>
        <v>26.340000000000003</v>
      </c>
      <c r="K84" s="79">
        <f t="shared" si="7"/>
        <v>2.0700000000000003</v>
      </c>
      <c r="L84" s="79">
        <f t="shared" si="7"/>
        <v>1.92</v>
      </c>
      <c r="M84" s="79">
        <f t="shared" si="7"/>
        <v>206.48</v>
      </c>
      <c r="N84" s="79">
        <f t="shared" si="7"/>
        <v>20.33</v>
      </c>
      <c r="O84" s="79">
        <f t="shared" si="7"/>
        <v>44</v>
      </c>
      <c r="P84" s="79">
        <f t="shared" si="7"/>
        <v>6.8</v>
      </c>
      <c r="Q84" s="128">
        <v>7.23</v>
      </c>
      <c r="R84" s="55"/>
      <c r="S84" s="81"/>
    </row>
    <row r="85" spans="1:19" s="7" customFormat="1" ht="21" customHeight="1">
      <c r="A85" s="36"/>
      <c r="B85" s="36"/>
      <c r="C85" s="202" t="s">
        <v>198</v>
      </c>
      <c r="D85" s="194"/>
      <c r="E85" s="194"/>
      <c r="F85" s="194"/>
      <c r="G85" s="193"/>
      <c r="H85" s="194"/>
      <c r="I85" s="194"/>
      <c r="J85" s="194"/>
      <c r="K85" s="194"/>
      <c r="L85" s="194"/>
      <c r="M85" s="194"/>
      <c r="N85" s="194"/>
      <c r="O85" s="194"/>
      <c r="P85" s="194"/>
      <c r="Q85" s="128"/>
      <c r="R85" s="55"/>
      <c r="S85" s="81"/>
    </row>
    <row r="86" spans="1:19" s="7" customFormat="1" ht="21" customHeight="1">
      <c r="A86" s="36"/>
      <c r="B86" s="36"/>
      <c r="C86" s="202"/>
      <c r="D86" s="194"/>
      <c r="E86" s="194" t="s">
        <v>193</v>
      </c>
      <c r="F86" s="194"/>
      <c r="G86" s="193"/>
      <c r="H86" s="194"/>
      <c r="I86" s="194"/>
      <c r="J86" s="194"/>
      <c r="K86" s="194"/>
      <c r="L86" s="194"/>
      <c r="M86" s="194"/>
      <c r="N86" s="194"/>
      <c r="O86" s="194"/>
      <c r="P86" s="194"/>
      <c r="Q86" s="128"/>
      <c r="R86" s="55"/>
      <c r="S86" s="81"/>
    </row>
    <row r="87" spans="1:19" s="7" customFormat="1" ht="25.5" customHeight="1">
      <c r="A87" s="20">
        <v>3.42</v>
      </c>
      <c r="B87" s="20">
        <v>25</v>
      </c>
      <c r="C87" s="21" t="s">
        <v>150</v>
      </c>
      <c r="D87" s="17">
        <v>60</v>
      </c>
      <c r="E87" s="17">
        <v>1.4</v>
      </c>
      <c r="F87" s="17">
        <v>5.8</v>
      </c>
      <c r="G87" s="177">
        <v>3.92</v>
      </c>
      <c r="H87" s="17">
        <v>74</v>
      </c>
      <c r="I87" s="17">
        <v>0</v>
      </c>
      <c r="J87" s="6">
        <v>4.8</v>
      </c>
      <c r="K87" s="17">
        <v>0</v>
      </c>
      <c r="L87" s="17">
        <v>0</v>
      </c>
      <c r="M87" s="17">
        <v>20.6</v>
      </c>
      <c r="N87" s="17">
        <v>0</v>
      </c>
      <c r="O87" s="17">
        <v>3.8</v>
      </c>
      <c r="P87" s="17">
        <v>0.4</v>
      </c>
      <c r="Q87" s="126"/>
      <c r="R87" s="57"/>
      <c r="S87" s="81"/>
    </row>
    <row r="88" spans="1:19" s="7" customFormat="1" ht="22.5" customHeight="1">
      <c r="A88" s="31">
        <v>12.92</v>
      </c>
      <c r="B88" s="31">
        <v>171</v>
      </c>
      <c r="C88" s="13" t="s">
        <v>180</v>
      </c>
      <c r="D88" s="6" t="s">
        <v>102</v>
      </c>
      <c r="E88" s="6">
        <v>6.6</v>
      </c>
      <c r="F88" s="6">
        <v>2.2</v>
      </c>
      <c r="G88" s="17">
        <v>18.3</v>
      </c>
      <c r="H88" s="6">
        <v>159</v>
      </c>
      <c r="I88" s="6">
        <v>0.2</v>
      </c>
      <c r="J88" s="6">
        <v>12.8</v>
      </c>
      <c r="K88" s="6">
        <v>0</v>
      </c>
      <c r="L88" s="6">
        <v>0</v>
      </c>
      <c r="M88" s="6">
        <v>105.2</v>
      </c>
      <c r="N88" s="6">
        <v>0</v>
      </c>
      <c r="O88" s="6">
        <v>0</v>
      </c>
      <c r="P88" s="6">
        <v>2.8</v>
      </c>
      <c r="Q88" s="126"/>
      <c r="R88" s="58"/>
      <c r="S88" s="81"/>
    </row>
    <row r="89" spans="1:19" s="7" customFormat="1" ht="30" customHeight="1">
      <c r="A89" s="35">
        <v>22.65</v>
      </c>
      <c r="B89" s="31">
        <v>443</v>
      </c>
      <c r="C89" s="21" t="s">
        <v>169</v>
      </c>
      <c r="D89" s="14" t="s">
        <v>99</v>
      </c>
      <c r="E89" s="32">
        <v>16.2</v>
      </c>
      <c r="F89" s="32">
        <v>12</v>
      </c>
      <c r="G89" s="6">
        <v>32.04</v>
      </c>
      <c r="H89" s="32">
        <v>334</v>
      </c>
      <c r="I89" s="32">
        <v>1.2</v>
      </c>
      <c r="J89" s="32">
        <v>0</v>
      </c>
      <c r="K89" s="32">
        <v>0</v>
      </c>
      <c r="L89" s="32">
        <v>0</v>
      </c>
      <c r="M89" s="32">
        <v>71.16</v>
      </c>
      <c r="N89" s="32">
        <v>0</v>
      </c>
      <c r="O89" s="32">
        <v>34.44</v>
      </c>
      <c r="P89" s="32">
        <v>1.8</v>
      </c>
      <c r="Q89" s="131" t="s">
        <v>112</v>
      </c>
      <c r="R89" s="53"/>
      <c r="S89" s="81"/>
    </row>
    <row r="90" spans="1:18" s="7" customFormat="1" ht="27" customHeight="1">
      <c r="A90" s="23">
        <v>12.86</v>
      </c>
      <c r="B90" s="23">
        <v>698</v>
      </c>
      <c r="C90" s="13" t="s">
        <v>104</v>
      </c>
      <c r="D90" s="17">
        <v>200</v>
      </c>
      <c r="E90" s="6">
        <v>0.2</v>
      </c>
      <c r="F90" s="6">
        <v>0.1</v>
      </c>
      <c r="G90" s="32">
        <v>25.4</v>
      </c>
      <c r="H90" s="6">
        <v>99</v>
      </c>
      <c r="I90" s="6">
        <v>0.05</v>
      </c>
      <c r="J90" s="6">
        <v>21.9</v>
      </c>
      <c r="K90" s="6">
        <v>0</v>
      </c>
      <c r="L90" s="6">
        <v>0</v>
      </c>
      <c r="M90" s="6">
        <v>62.43</v>
      </c>
      <c r="N90" s="6">
        <v>0</v>
      </c>
      <c r="O90" s="6">
        <v>0</v>
      </c>
      <c r="P90" s="6">
        <v>1.58</v>
      </c>
      <c r="Q90" s="73" t="e">
        <f>#REF!/1.2</f>
        <v>#REF!</v>
      </c>
      <c r="R90" s="53"/>
    </row>
    <row r="91" spans="1:18" s="7" customFormat="1" ht="27" customHeight="1">
      <c r="A91" s="35">
        <v>1.8</v>
      </c>
      <c r="B91" s="35" t="s">
        <v>128</v>
      </c>
      <c r="C91" s="9" t="s">
        <v>21</v>
      </c>
      <c r="D91" s="17">
        <v>40</v>
      </c>
      <c r="E91" s="17">
        <v>3.75</v>
      </c>
      <c r="F91" s="17">
        <v>0.5</v>
      </c>
      <c r="G91" s="6">
        <v>24.5</v>
      </c>
      <c r="H91" s="17">
        <v>117.5</v>
      </c>
      <c r="I91" s="17">
        <v>0.04</v>
      </c>
      <c r="J91" s="17">
        <v>0.1</v>
      </c>
      <c r="K91" s="17">
        <v>0.3</v>
      </c>
      <c r="L91" s="17">
        <v>0.95</v>
      </c>
      <c r="M91" s="17">
        <v>0</v>
      </c>
      <c r="N91" s="17">
        <v>4.2</v>
      </c>
      <c r="O91" s="17">
        <v>0</v>
      </c>
      <c r="P91" s="17">
        <v>0.7</v>
      </c>
      <c r="Q91" s="75">
        <v>3.25</v>
      </c>
      <c r="R91" s="53"/>
    </row>
    <row r="92" spans="1:18" s="7" customFormat="1" ht="23.25" customHeight="1">
      <c r="A92" s="35">
        <v>1.32</v>
      </c>
      <c r="B92" s="35" t="s">
        <v>128</v>
      </c>
      <c r="C92" s="21" t="s">
        <v>76</v>
      </c>
      <c r="D92" s="17">
        <v>40</v>
      </c>
      <c r="E92" s="17">
        <v>2.4</v>
      </c>
      <c r="F92" s="17">
        <v>0.4</v>
      </c>
      <c r="G92" s="17">
        <v>12.2</v>
      </c>
      <c r="H92" s="17">
        <v>64</v>
      </c>
      <c r="I92" s="17">
        <v>0.16</v>
      </c>
      <c r="J92" s="17">
        <v>0</v>
      </c>
      <c r="K92" s="17">
        <v>0.52</v>
      </c>
      <c r="L92" s="17">
        <v>0.92</v>
      </c>
      <c r="M92" s="17">
        <v>1.84</v>
      </c>
      <c r="N92" s="17">
        <v>13.41</v>
      </c>
      <c r="O92" s="17">
        <v>0</v>
      </c>
      <c r="P92" s="17">
        <v>1.8</v>
      </c>
      <c r="Q92" s="65" t="s">
        <v>106</v>
      </c>
      <c r="R92" s="53"/>
    </row>
    <row r="93" spans="1:19" s="30" customFormat="1" ht="24" customHeight="1">
      <c r="A93" s="36">
        <v>78</v>
      </c>
      <c r="B93" s="36"/>
      <c r="C93" s="19" t="s">
        <v>31</v>
      </c>
      <c r="D93" s="79"/>
      <c r="E93" s="79">
        <f aca="true" t="shared" si="8" ref="E93:P93">SUM(E87:E92)</f>
        <v>30.549999999999997</v>
      </c>
      <c r="F93" s="79">
        <f t="shared" si="8"/>
        <v>21</v>
      </c>
      <c r="G93" s="79">
        <f t="shared" si="8"/>
        <v>116.36</v>
      </c>
      <c r="H93" s="79">
        <f t="shared" si="8"/>
        <v>847.5</v>
      </c>
      <c r="I93" s="79">
        <f t="shared" si="8"/>
        <v>1.65</v>
      </c>
      <c r="J93" s="79">
        <f t="shared" si="8"/>
        <v>39.6</v>
      </c>
      <c r="K93" s="79">
        <f t="shared" si="8"/>
        <v>0.8200000000000001</v>
      </c>
      <c r="L93" s="79">
        <f t="shared" si="8"/>
        <v>1.87</v>
      </c>
      <c r="M93" s="79">
        <f t="shared" si="8"/>
        <v>261.22999999999996</v>
      </c>
      <c r="N93" s="79">
        <f t="shared" si="8"/>
        <v>17.61</v>
      </c>
      <c r="O93" s="79">
        <f t="shared" si="8"/>
        <v>38.239999999999995</v>
      </c>
      <c r="P93" s="79">
        <f t="shared" si="8"/>
        <v>9.08</v>
      </c>
      <c r="Q93" s="133" t="e">
        <f>SUM(Q89:Q92)</f>
        <v>#REF!</v>
      </c>
      <c r="R93" s="83"/>
      <c r="S93" s="139"/>
    </row>
    <row r="94" spans="1:19" s="7" customFormat="1" ht="15" customHeight="1">
      <c r="A94" s="36"/>
      <c r="B94" s="36"/>
      <c r="C94" s="202" t="s">
        <v>199</v>
      </c>
      <c r="D94" s="194"/>
      <c r="E94" s="194"/>
      <c r="F94" s="194"/>
      <c r="G94" s="193"/>
      <c r="H94" s="194"/>
      <c r="I94" s="194"/>
      <c r="J94" s="194"/>
      <c r="K94" s="194"/>
      <c r="L94" s="194"/>
      <c r="M94" s="194"/>
      <c r="N94" s="194"/>
      <c r="O94" s="194"/>
      <c r="P94" s="194"/>
      <c r="Q94" s="128"/>
      <c r="R94" s="55"/>
      <c r="S94" s="81"/>
    </row>
    <row r="95" spans="1:19" s="7" customFormat="1" ht="15" customHeight="1">
      <c r="A95" s="36"/>
      <c r="B95" s="36"/>
      <c r="C95" s="202"/>
      <c r="D95" s="194"/>
      <c r="E95" s="194" t="s">
        <v>193</v>
      </c>
      <c r="F95" s="194"/>
      <c r="G95" s="193"/>
      <c r="H95" s="194"/>
      <c r="I95" s="194"/>
      <c r="J95" s="194"/>
      <c r="K95" s="194"/>
      <c r="L95" s="194"/>
      <c r="M95" s="194"/>
      <c r="N95" s="194"/>
      <c r="O95" s="194"/>
      <c r="P95" s="194"/>
      <c r="Q95" s="128"/>
      <c r="R95" s="55"/>
      <c r="S95" s="81"/>
    </row>
    <row r="96" spans="1:19" s="7" customFormat="1" ht="28.5" customHeight="1">
      <c r="A96" s="31" t="s">
        <v>126</v>
      </c>
      <c r="B96" s="20">
        <v>24</v>
      </c>
      <c r="C96" s="21" t="s">
        <v>132</v>
      </c>
      <c r="D96" s="17">
        <v>30</v>
      </c>
      <c r="E96" s="17">
        <v>0.7</v>
      </c>
      <c r="F96" s="17">
        <v>0.1</v>
      </c>
      <c r="G96" s="177">
        <v>4</v>
      </c>
      <c r="H96" s="17">
        <v>21</v>
      </c>
      <c r="I96" s="17">
        <v>0</v>
      </c>
      <c r="J96" s="6">
        <v>0</v>
      </c>
      <c r="K96" s="17">
        <v>3.6</v>
      </c>
      <c r="L96" s="17">
        <v>0.2</v>
      </c>
      <c r="M96" s="17">
        <v>5.8</v>
      </c>
      <c r="N96" s="17">
        <v>3.6</v>
      </c>
      <c r="O96" s="17">
        <v>2.1</v>
      </c>
      <c r="P96" s="17">
        <v>0.67</v>
      </c>
      <c r="Q96" s="126"/>
      <c r="R96" s="58"/>
      <c r="S96" s="81"/>
    </row>
    <row r="97" spans="1:18" s="7" customFormat="1" ht="24" customHeight="1">
      <c r="A97" s="22">
        <v>35.66</v>
      </c>
      <c r="B97" s="31">
        <v>98</v>
      </c>
      <c r="C97" s="13" t="s">
        <v>177</v>
      </c>
      <c r="D97" s="6" t="s">
        <v>13</v>
      </c>
      <c r="E97" s="6">
        <v>6.9</v>
      </c>
      <c r="F97" s="6">
        <v>6.1</v>
      </c>
      <c r="G97" s="17">
        <v>6.65</v>
      </c>
      <c r="H97" s="6">
        <v>189</v>
      </c>
      <c r="I97" s="6">
        <v>0.02</v>
      </c>
      <c r="J97" s="6">
        <v>36.2</v>
      </c>
      <c r="K97" s="6">
        <v>0</v>
      </c>
      <c r="L97" s="6">
        <v>0</v>
      </c>
      <c r="M97" s="6">
        <v>208</v>
      </c>
      <c r="N97" s="6">
        <v>39.6</v>
      </c>
      <c r="O97" s="6">
        <v>136</v>
      </c>
      <c r="P97" s="6">
        <v>2.8</v>
      </c>
      <c r="Q97" s="35">
        <v>9.61</v>
      </c>
      <c r="R97" s="53"/>
    </row>
    <row r="98" spans="1:18" s="7" customFormat="1" ht="18" customHeight="1">
      <c r="A98" s="22"/>
      <c r="B98" s="31">
        <v>637</v>
      </c>
      <c r="C98" s="146" t="s">
        <v>191</v>
      </c>
      <c r="D98" s="6" t="s">
        <v>137</v>
      </c>
      <c r="E98" s="6">
        <v>21.1</v>
      </c>
      <c r="F98" s="6">
        <v>13.6</v>
      </c>
      <c r="G98" s="6">
        <v>52</v>
      </c>
      <c r="H98" s="6">
        <v>194</v>
      </c>
      <c r="I98" s="6">
        <v>0.04</v>
      </c>
      <c r="J98" s="6">
        <v>0</v>
      </c>
      <c r="K98" s="6">
        <v>20</v>
      </c>
      <c r="L98" s="6">
        <v>0</v>
      </c>
      <c r="M98" s="6">
        <v>39</v>
      </c>
      <c r="N98" s="6">
        <v>143.9</v>
      </c>
      <c r="O98" s="6">
        <v>20</v>
      </c>
      <c r="P98" s="6">
        <v>1.8</v>
      </c>
      <c r="Q98" s="35">
        <v>9.4</v>
      </c>
      <c r="R98" s="51"/>
    </row>
    <row r="99" spans="1:19" s="7" customFormat="1" ht="16.5" customHeight="1">
      <c r="A99" s="35">
        <v>9.52</v>
      </c>
      <c r="B99" s="35">
        <v>44.3</v>
      </c>
      <c r="C99" s="21" t="s">
        <v>77</v>
      </c>
      <c r="D99" s="17">
        <v>180</v>
      </c>
      <c r="E99" s="17">
        <v>5.4</v>
      </c>
      <c r="F99" s="17">
        <v>6.2</v>
      </c>
      <c r="G99" s="6">
        <v>1.2</v>
      </c>
      <c r="H99" s="17">
        <v>176</v>
      </c>
      <c r="I99" s="17">
        <v>0.02</v>
      </c>
      <c r="J99" s="17">
        <v>20.5</v>
      </c>
      <c r="K99" s="17"/>
      <c r="L99" s="17">
        <v>0.12</v>
      </c>
      <c r="M99" s="17">
        <v>84</v>
      </c>
      <c r="N99" s="17">
        <v>0</v>
      </c>
      <c r="O99" s="17">
        <v>0</v>
      </c>
      <c r="P99" s="11">
        <v>3.6</v>
      </c>
      <c r="Q99" s="131" t="s">
        <v>113</v>
      </c>
      <c r="R99" s="52"/>
      <c r="S99" s="81"/>
    </row>
    <row r="100" spans="1:18" s="7" customFormat="1" ht="18" customHeight="1">
      <c r="A100" s="31">
        <v>10.91</v>
      </c>
      <c r="B100" s="31">
        <v>628</v>
      </c>
      <c r="C100" s="13" t="s">
        <v>16</v>
      </c>
      <c r="D100" s="14" t="s">
        <v>15</v>
      </c>
      <c r="E100" s="6">
        <v>0.2</v>
      </c>
      <c r="F100" s="6">
        <v>0</v>
      </c>
      <c r="G100" s="17">
        <v>24.1</v>
      </c>
      <c r="H100" s="6">
        <v>53</v>
      </c>
      <c r="I100" s="6">
        <v>0</v>
      </c>
      <c r="J100" s="6">
        <v>9.4</v>
      </c>
      <c r="K100" s="6">
        <v>0</v>
      </c>
      <c r="L100" s="6">
        <v>0</v>
      </c>
      <c r="M100" s="6">
        <v>59.9</v>
      </c>
      <c r="N100" s="6">
        <v>0</v>
      </c>
      <c r="O100" s="6">
        <v>0</v>
      </c>
      <c r="P100" s="6">
        <v>0.8</v>
      </c>
      <c r="Q100" s="64" t="s">
        <v>110</v>
      </c>
      <c r="R100" s="52"/>
    </row>
    <row r="101" spans="1:18" s="7" customFormat="1" ht="25.5" customHeight="1">
      <c r="A101" s="35">
        <v>1.8</v>
      </c>
      <c r="B101" s="35" t="s">
        <v>128</v>
      </c>
      <c r="C101" s="9" t="s">
        <v>21</v>
      </c>
      <c r="D101" s="17">
        <v>40</v>
      </c>
      <c r="E101" s="17">
        <v>3.75</v>
      </c>
      <c r="F101" s="17">
        <v>0.5</v>
      </c>
      <c r="G101" s="6">
        <v>13.7</v>
      </c>
      <c r="H101" s="17">
        <v>117.5</v>
      </c>
      <c r="I101" s="17">
        <v>0.04</v>
      </c>
      <c r="J101" s="17">
        <v>0.1</v>
      </c>
      <c r="K101" s="17">
        <v>0.3</v>
      </c>
      <c r="L101" s="17">
        <v>0.95</v>
      </c>
      <c r="M101" s="17">
        <v>0</v>
      </c>
      <c r="N101" s="17">
        <v>4.2</v>
      </c>
      <c r="O101" s="17">
        <v>1.1</v>
      </c>
      <c r="P101" s="17">
        <v>0.7</v>
      </c>
      <c r="Q101" s="65" t="s">
        <v>106</v>
      </c>
      <c r="R101" s="53"/>
    </row>
    <row r="102" spans="1:19" s="30" customFormat="1" ht="16.5" customHeight="1">
      <c r="A102" s="35">
        <v>1.32</v>
      </c>
      <c r="B102" s="35" t="s">
        <v>128</v>
      </c>
      <c r="C102" s="21" t="s">
        <v>76</v>
      </c>
      <c r="D102" s="17">
        <v>40</v>
      </c>
      <c r="E102" s="17">
        <v>2.4</v>
      </c>
      <c r="F102" s="17">
        <v>0.4</v>
      </c>
      <c r="G102" s="17">
        <v>12.2</v>
      </c>
      <c r="H102" s="17">
        <v>64</v>
      </c>
      <c r="I102" s="17">
        <v>0.16</v>
      </c>
      <c r="J102" s="17">
        <v>0</v>
      </c>
      <c r="K102" s="17">
        <v>0.52</v>
      </c>
      <c r="L102" s="17">
        <v>0.92</v>
      </c>
      <c r="M102" s="17">
        <v>1.84</v>
      </c>
      <c r="N102" s="17">
        <v>13.41</v>
      </c>
      <c r="O102" s="17">
        <v>0</v>
      </c>
      <c r="P102" s="17">
        <v>1.8</v>
      </c>
      <c r="Q102" s="79">
        <f>SUM(Q98:Q101)</f>
        <v>9.4</v>
      </c>
      <c r="R102" s="83"/>
      <c r="S102" s="139"/>
    </row>
    <row r="103" spans="1:19" s="7" customFormat="1" ht="23.25" customHeight="1">
      <c r="A103" s="24">
        <v>78</v>
      </c>
      <c r="B103" s="24"/>
      <c r="C103" s="25" t="s">
        <v>31</v>
      </c>
      <c r="D103" s="79"/>
      <c r="E103" s="79">
        <f aca="true" t="shared" si="9" ref="E103:P103">E102+E101+E100+E99+E98+E97+E96</f>
        <v>40.45</v>
      </c>
      <c r="F103" s="79">
        <f t="shared" si="9"/>
        <v>26.9</v>
      </c>
      <c r="G103" s="79">
        <f t="shared" si="9"/>
        <v>113.85000000000001</v>
      </c>
      <c r="H103" s="79">
        <f t="shared" si="9"/>
        <v>814.5</v>
      </c>
      <c r="I103" s="79">
        <f t="shared" si="9"/>
        <v>0.28</v>
      </c>
      <c r="J103" s="79">
        <f t="shared" si="9"/>
        <v>66.2</v>
      </c>
      <c r="K103" s="79">
        <f t="shared" si="9"/>
        <v>24.42</v>
      </c>
      <c r="L103" s="79">
        <f t="shared" si="9"/>
        <v>2.1900000000000004</v>
      </c>
      <c r="M103" s="79">
        <f t="shared" si="9"/>
        <v>398.54</v>
      </c>
      <c r="N103" s="79">
        <f t="shared" si="9"/>
        <v>204.70999999999998</v>
      </c>
      <c r="O103" s="79">
        <f t="shared" si="9"/>
        <v>159.2</v>
      </c>
      <c r="P103" s="79">
        <f t="shared" si="9"/>
        <v>12.17</v>
      </c>
      <c r="Q103" s="126"/>
      <c r="R103" s="58"/>
      <c r="S103" s="81"/>
    </row>
    <row r="104" spans="1:19" s="7" customFormat="1" ht="21" customHeight="1">
      <c r="A104" s="36"/>
      <c r="B104" s="36"/>
      <c r="C104" s="202" t="s">
        <v>200</v>
      </c>
      <c r="D104" s="194"/>
      <c r="E104" s="194"/>
      <c r="F104" s="194"/>
      <c r="G104" s="193"/>
      <c r="H104" s="194"/>
      <c r="I104" s="194"/>
      <c r="J104" s="194"/>
      <c r="K104" s="194"/>
      <c r="L104" s="194"/>
      <c r="M104" s="194"/>
      <c r="N104" s="194"/>
      <c r="O104" s="194"/>
      <c r="P104" s="194"/>
      <c r="Q104" s="128"/>
      <c r="R104" s="55"/>
      <c r="S104" s="81"/>
    </row>
    <row r="105" spans="1:19" s="7" customFormat="1" ht="21" customHeight="1">
      <c r="A105" s="36"/>
      <c r="B105" s="36"/>
      <c r="C105" s="202"/>
      <c r="D105" s="194"/>
      <c r="E105" s="194" t="s">
        <v>193</v>
      </c>
      <c r="F105" s="194"/>
      <c r="G105" s="193"/>
      <c r="H105" s="194"/>
      <c r="I105" s="194"/>
      <c r="J105" s="194"/>
      <c r="K105" s="194"/>
      <c r="L105" s="194"/>
      <c r="M105" s="194"/>
      <c r="N105" s="194"/>
      <c r="O105" s="194"/>
      <c r="P105" s="194"/>
      <c r="Q105" s="128"/>
      <c r="R105" s="55"/>
      <c r="S105" s="81"/>
    </row>
    <row r="106" spans="1:19" s="7" customFormat="1" ht="25.5" customHeight="1">
      <c r="A106" s="31" t="s">
        <v>125</v>
      </c>
      <c r="B106" s="31">
        <v>19</v>
      </c>
      <c r="C106" s="13" t="s">
        <v>173</v>
      </c>
      <c r="D106" s="6">
        <v>30</v>
      </c>
      <c r="E106" s="6">
        <v>0.3</v>
      </c>
      <c r="F106" s="6">
        <v>0.1</v>
      </c>
      <c r="G106" s="166" t="s">
        <v>201</v>
      </c>
      <c r="H106" s="6">
        <v>7.2</v>
      </c>
      <c r="I106" s="6">
        <v>0.1</v>
      </c>
      <c r="J106" s="6">
        <v>25</v>
      </c>
      <c r="K106" s="6">
        <v>0</v>
      </c>
      <c r="L106" s="6">
        <v>0</v>
      </c>
      <c r="M106" s="6">
        <v>10</v>
      </c>
      <c r="N106" s="6">
        <v>0</v>
      </c>
      <c r="O106" s="6">
        <v>0</v>
      </c>
      <c r="P106" s="6">
        <v>0.9</v>
      </c>
      <c r="Q106" s="126"/>
      <c r="R106" s="60"/>
      <c r="S106" s="81"/>
    </row>
    <row r="107" spans="1:19" s="7" customFormat="1" ht="28.5" customHeight="1">
      <c r="A107" s="71" t="s">
        <v>127</v>
      </c>
      <c r="B107" s="71">
        <v>171</v>
      </c>
      <c r="C107" s="4" t="s">
        <v>94</v>
      </c>
      <c r="D107" s="32" t="s">
        <v>102</v>
      </c>
      <c r="E107" s="6">
        <v>4.7</v>
      </c>
      <c r="F107" s="6">
        <v>4.9</v>
      </c>
      <c r="G107" s="6">
        <v>1.1</v>
      </c>
      <c r="H107" s="6">
        <v>175</v>
      </c>
      <c r="I107" s="6">
        <v>0.02</v>
      </c>
      <c r="J107" s="6">
        <v>0</v>
      </c>
      <c r="K107" s="6">
        <v>2.6</v>
      </c>
      <c r="L107" s="6">
        <v>1.2</v>
      </c>
      <c r="M107" s="6">
        <v>31.2</v>
      </c>
      <c r="N107" s="6">
        <v>26</v>
      </c>
      <c r="O107" s="6">
        <v>31.2</v>
      </c>
      <c r="P107" s="6">
        <v>1.2</v>
      </c>
      <c r="Q107" s="126"/>
      <c r="R107" s="61"/>
      <c r="S107" s="81"/>
    </row>
    <row r="108" spans="1:19" s="7" customFormat="1" ht="24" customHeight="1">
      <c r="A108" s="35">
        <v>36.78</v>
      </c>
      <c r="B108" s="35">
        <v>214</v>
      </c>
      <c r="C108" s="21" t="s">
        <v>213</v>
      </c>
      <c r="D108" s="6">
        <v>180</v>
      </c>
      <c r="E108" s="17">
        <v>4.08</v>
      </c>
      <c r="F108" s="17">
        <v>5.6</v>
      </c>
      <c r="G108" s="6">
        <v>27.6</v>
      </c>
      <c r="H108" s="17">
        <v>196</v>
      </c>
      <c r="I108" s="17">
        <v>0.02</v>
      </c>
      <c r="J108" s="17">
        <v>7.8</v>
      </c>
      <c r="K108" s="17">
        <v>0</v>
      </c>
      <c r="L108" s="17">
        <v>3.2</v>
      </c>
      <c r="M108" s="17">
        <v>53.8</v>
      </c>
      <c r="N108" s="17">
        <v>12.6</v>
      </c>
      <c r="O108" s="17">
        <v>1.4</v>
      </c>
      <c r="P108" s="17">
        <v>1.2</v>
      </c>
      <c r="Q108" s="128">
        <v>10.06</v>
      </c>
      <c r="R108" s="52"/>
      <c r="S108" s="81"/>
    </row>
    <row r="109" spans="1:18" s="7" customFormat="1" ht="18" customHeight="1">
      <c r="A109" s="20">
        <v>22.91</v>
      </c>
      <c r="B109" s="35" t="s">
        <v>164</v>
      </c>
      <c r="C109" s="21" t="s">
        <v>156</v>
      </c>
      <c r="D109" s="6" t="s">
        <v>137</v>
      </c>
      <c r="E109" s="17">
        <v>12.7</v>
      </c>
      <c r="F109" s="17">
        <v>11.3</v>
      </c>
      <c r="G109" s="17">
        <v>41.4</v>
      </c>
      <c r="H109" s="17">
        <v>184</v>
      </c>
      <c r="I109" s="17">
        <v>0.16</v>
      </c>
      <c r="J109" s="17">
        <v>2.26</v>
      </c>
      <c r="K109" s="17">
        <v>0</v>
      </c>
      <c r="L109" s="17">
        <v>0</v>
      </c>
      <c r="M109" s="17">
        <v>49.49</v>
      </c>
      <c r="N109" s="17">
        <v>0</v>
      </c>
      <c r="O109" s="17">
        <v>0</v>
      </c>
      <c r="P109" s="6">
        <v>2.4</v>
      </c>
      <c r="Q109" s="64" t="s">
        <v>110</v>
      </c>
      <c r="R109" s="52"/>
    </row>
    <row r="110" spans="1:18" s="7" customFormat="1" ht="19.5" customHeight="1">
      <c r="A110" s="31">
        <v>2.32</v>
      </c>
      <c r="B110" s="31">
        <v>638</v>
      </c>
      <c r="C110" s="13" t="s">
        <v>100</v>
      </c>
      <c r="D110" s="17">
        <v>200</v>
      </c>
      <c r="E110" s="6">
        <v>1</v>
      </c>
      <c r="F110" s="6">
        <v>0.1</v>
      </c>
      <c r="G110" s="17">
        <v>8.1</v>
      </c>
      <c r="H110" s="6">
        <v>110</v>
      </c>
      <c r="I110" s="6">
        <v>0.1</v>
      </c>
      <c r="J110" s="6">
        <v>22.5</v>
      </c>
      <c r="K110" s="6">
        <v>0</v>
      </c>
      <c r="L110" s="6">
        <v>0</v>
      </c>
      <c r="M110" s="6">
        <v>94.9</v>
      </c>
      <c r="N110" s="6">
        <v>0</v>
      </c>
      <c r="O110" s="6">
        <v>0</v>
      </c>
      <c r="P110" s="6">
        <v>1.5</v>
      </c>
      <c r="Q110" s="65" t="s">
        <v>106</v>
      </c>
      <c r="R110" s="53"/>
    </row>
    <row r="111" spans="1:18" s="7" customFormat="1" ht="22.5" customHeight="1">
      <c r="A111" s="35">
        <v>1.5</v>
      </c>
      <c r="B111" s="35" t="s">
        <v>128</v>
      </c>
      <c r="C111" s="9" t="s">
        <v>21</v>
      </c>
      <c r="D111" s="17">
        <v>40</v>
      </c>
      <c r="E111" s="17">
        <v>3.75</v>
      </c>
      <c r="F111" s="17">
        <v>0.5</v>
      </c>
      <c r="G111" s="6">
        <v>27.5</v>
      </c>
      <c r="H111" s="17">
        <v>117.5</v>
      </c>
      <c r="I111" s="17">
        <v>0.04</v>
      </c>
      <c r="J111" s="17">
        <v>0.1</v>
      </c>
      <c r="K111" s="17">
        <v>0.3</v>
      </c>
      <c r="L111" s="17">
        <v>0.95</v>
      </c>
      <c r="M111" s="17">
        <v>0</v>
      </c>
      <c r="N111" s="17">
        <v>4.2</v>
      </c>
      <c r="O111" s="17">
        <v>0</v>
      </c>
      <c r="P111" s="17">
        <v>0.7</v>
      </c>
      <c r="Q111" s="31">
        <v>1.45</v>
      </c>
      <c r="R111" s="52"/>
    </row>
    <row r="112" spans="1:19" s="30" customFormat="1" ht="15" customHeight="1">
      <c r="A112" s="35">
        <v>1.32</v>
      </c>
      <c r="B112" s="35" t="s">
        <v>128</v>
      </c>
      <c r="C112" s="21" t="s">
        <v>76</v>
      </c>
      <c r="D112" s="17">
        <v>40</v>
      </c>
      <c r="E112" s="17">
        <v>2.4</v>
      </c>
      <c r="F112" s="17">
        <v>0.4</v>
      </c>
      <c r="G112" s="17">
        <v>12.2</v>
      </c>
      <c r="H112" s="17">
        <v>64</v>
      </c>
      <c r="I112" s="17">
        <v>0.16</v>
      </c>
      <c r="J112" s="17">
        <v>0</v>
      </c>
      <c r="K112" s="17">
        <v>0.52</v>
      </c>
      <c r="L112" s="17">
        <v>0.92</v>
      </c>
      <c r="M112" s="17">
        <v>1.84</v>
      </c>
      <c r="N112" s="17">
        <v>13.41</v>
      </c>
      <c r="O112" s="17">
        <v>0</v>
      </c>
      <c r="P112" s="17">
        <v>1.8</v>
      </c>
      <c r="Q112" s="138" t="s">
        <v>114</v>
      </c>
      <c r="R112" s="83"/>
      <c r="S112" s="139"/>
    </row>
    <row r="113" spans="1:19" s="7" customFormat="1" ht="15.75" customHeight="1">
      <c r="A113" s="42" t="s">
        <v>105</v>
      </c>
      <c r="B113" s="42"/>
      <c r="C113" s="43" t="s">
        <v>31</v>
      </c>
      <c r="D113" s="94"/>
      <c r="E113" s="94">
        <f>E112+E111+E110+E109+E108+E107+E106</f>
        <v>28.93</v>
      </c>
      <c r="F113" s="94">
        <f aca="true" t="shared" si="10" ref="F113:P113">F112+F111+F110+F109+F108+F107+F106</f>
        <v>22.9</v>
      </c>
      <c r="G113" s="94">
        <f t="shared" si="10"/>
        <v>124</v>
      </c>
      <c r="H113" s="94">
        <f t="shared" si="10"/>
        <v>853.7</v>
      </c>
      <c r="I113" s="94">
        <f t="shared" si="10"/>
        <v>0.6000000000000001</v>
      </c>
      <c r="J113" s="94">
        <f t="shared" si="10"/>
        <v>57.66</v>
      </c>
      <c r="K113" s="94">
        <f t="shared" si="10"/>
        <v>3.42</v>
      </c>
      <c r="L113" s="94">
        <f t="shared" si="10"/>
        <v>6.2700000000000005</v>
      </c>
      <c r="M113" s="94">
        <f t="shared" si="10"/>
        <v>241.23000000000002</v>
      </c>
      <c r="N113" s="94">
        <f t="shared" si="10"/>
        <v>56.21</v>
      </c>
      <c r="O113" s="94">
        <f t="shared" si="10"/>
        <v>32.6</v>
      </c>
      <c r="P113" s="94">
        <f t="shared" si="10"/>
        <v>9.700000000000001</v>
      </c>
      <c r="Q113" s="127"/>
      <c r="R113" s="62"/>
      <c r="S113" s="81"/>
    </row>
    <row r="114" spans="1:18" s="7" customFormat="1" ht="26.25" customHeight="1">
      <c r="A114" s="46"/>
      <c r="B114" s="46"/>
      <c r="C114" s="47" t="s">
        <v>97</v>
      </c>
      <c r="D114" s="48"/>
      <c r="E114" s="84">
        <f>E113+E103+E93+E84</f>
        <v>124.72999999999999</v>
      </c>
      <c r="F114" s="84">
        <f aca="true" t="shared" si="11" ref="F114:P114">F113+F103+F93+F84</f>
        <v>104.19999999999999</v>
      </c>
      <c r="G114" s="84">
        <f t="shared" si="11"/>
        <v>443.31000000000006</v>
      </c>
      <c r="H114" s="49">
        <f t="shared" si="11"/>
        <v>3365.3999999999996</v>
      </c>
      <c r="I114" s="49">
        <f t="shared" si="11"/>
        <v>3.12</v>
      </c>
      <c r="J114" s="49">
        <f t="shared" si="11"/>
        <v>189.8</v>
      </c>
      <c r="K114" s="49">
        <f t="shared" si="11"/>
        <v>30.730000000000004</v>
      </c>
      <c r="L114" s="49">
        <f t="shared" si="11"/>
        <v>12.250000000000002</v>
      </c>
      <c r="M114" s="49">
        <f t="shared" si="11"/>
        <v>1107.48</v>
      </c>
      <c r="N114" s="49">
        <f t="shared" si="11"/>
        <v>298.85999999999996</v>
      </c>
      <c r="O114" s="49">
        <f t="shared" si="11"/>
        <v>274.03999999999996</v>
      </c>
      <c r="P114" s="49">
        <f t="shared" si="11"/>
        <v>37.75</v>
      </c>
      <c r="Q114" s="72">
        <v>23.93</v>
      </c>
      <c r="R114" s="52"/>
    </row>
    <row r="115" spans="1:19" s="7" customFormat="1" ht="15" customHeight="1">
      <c r="A115" s="176" t="s">
        <v>10</v>
      </c>
      <c r="B115" s="176"/>
      <c r="C115" s="206"/>
      <c r="D115" s="176"/>
      <c r="E115" s="176"/>
      <c r="F115" s="176"/>
      <c r="G115" s="160"/>
      <c r="H115" s="176"/>
      <c r="I115" s="176"/>
      <c r="J115" s="176"/>
      <c r="K115" s="176"/>
      <c r="L115" s="176"/>
      <c r="M115" s="176"/>
      <c r="N115" s="176"/>
      <c r="O115" s="176"/>
      <c r="P115" s="176"/>
      <c r="Q115" s="80">
        <v>15.09</v>
      </c>
      <c r="R115" s="52"/>
      <c r="S115" s="53"/>
    </row>
    <row r="116" spans="1:19" s="7" customFormat="1" ht="24" customHeight="1">
      <c r="A116" s="36"/>
      <c r="B116" s="36"/>
      <c r="C116" s="205" t="s">
        <v>202</v>
      </c>
      <c r="D116" s="194"/>
      <c r="E116" s="194"/>
      <c r="F116" s="194"/>
      <c r="G116" s="193"/>
      <c r="H116" s="194"/>
      <c r="I116" s="194"/>
      <c r="J116" s="194"/>
      <c r="K116" s="194"/>
      <c r="L116" s="194"/>
      <c r="M116" s="194"/>
      <c r="N116" s="194"/>
      <c r="O116" s="194"/>
      <c r="P116" s="194"/>
      <c r="Q116" s="128"/>
      <c r="R116" s="55"/>
      <c r="S116" s="81"/>
    </row>
    <row r="117" spans="1:19" s="7" customFormat="1" ht="15" customHeight="1">
      <c r="A117" s="36"/>
      <c r="B117" s="36"/>
      <c r="C117" s="202"/>
      <c r="D117" s="194"/>
      <c r="E117" s="194" t="s">
        <v>193</v>
      </c>
      <c r="F117" s="194"/>
      <c r="G117" s="193"/>
      <c r="H117" s="194"/>
      <c r="I117" s="194"/>
      <c r="J117" s="194"/>
      <c r="K117" s="194"/>
      <c r="L117" s="194"/>
      <c r="M117" s="194"/>
      <c r="N117" s="194"/>
      <c r="O117" s="194"/>
      <c r="P117" s="194"/>
      <c r="Q117" s="128"/>
      <c r="R117" s="55"/>
      <c r="S117" s="81"/>
    </row>
    <row r="118" spans="1:18" s="154" customFormat="1" ht="18" customHeight="1">
      <c r="A118" s="67" t="s">
        <v>116</v>
      </c>
      <c r="B118" s="67" t="s">
        <v>171</v>
      </c>
      <c r="C118" s="144" t="s">
        <v>178</v>
      </c>
      <c r="D118" s="68" t="s">
        <v>135</v>
      </c>
      <c r="E118" s="69">
        <v>0.1</v>
      </c>
      <c r="F118" s="10">
        <v>0</v>
      </c>
      <c r="G118" s="178">
        <v>0.2</v>
      </c>
      <c r="H118" s="10">
        <v>6</v>
      </c>
      <c r="I118" s="10">
        <v>0.2</v>
      </c>
      <c r="J118" s="6">
        <v>0</v>
      </c>
      <c r="K118" s="6">
        <v>0</v>
      </c>
      <c r="L118" s="6">
        <v>2</v>
      </c>
      <c r="M118" s="6">
        <v>0</v>
      </c>
      <c r="N118" s="6">
        <v>0</v>
      </c>
      <c r="O118" s="6">
        <v>0</v>
      </c>
      <c r="P118" s="6">
        <v>0.1</v>
      </c>
      <c r="Q118" s="153"/>
      <c r="R118" s="153"/>
    </row>
    <row r="119" spans="1:18" s="7" customFormat="1" ht="17.25" customHeight="1">
      <c r="A119" s="71" t="s">
        <v>127</v>
      </c>
      <c r="B119" s="71">
        <v>124</v>
      </c>
      <c r="C119" s="21" t="s">
        <v>165</v>
      </c>
      <c r="D119" s="32" t="s">
        <v>13</v>
      </c>
      <c r="E119" s="6">
        <v>5</v>
      </c>
      <c r="F119" s="6">
        <v>6.1</v>
      </c>
      <c r="G119" s="10">
        <v>17.6</v>
      </c>
      <c r="H119" s="6">
        <v>146</v>
      </c>
      <c r="I119" s="6">
        <v>0.02</v>
      </c>
      <c r="J119" s="6">
        <v>14.7</v>
      </c>
      <c r="K119" s="6">
        <v>0.02</v>
      </c>
      <c r="L119" s="6">
        <v>0</v>
      </c>
      <c r="M119" s="6">
        <v>91.7</v>
      </c>
      <c r="N119" s="6">
        <v>58</v>
      </c>
      <c r="O119" s="6">
        <v>41</v>
      </c>
      <c r="P119" s="6">
        <v>2</v>
      </c>
      <c r="Q119" s="54"/>
      <c r="R119" s="54"/>
    </row>
    <row r="120" spans="1:18" s="7" customFormat="1" ht="23.25" customHeight="1">
      <c r="A120" s="64" t="s">
        <v>121</v>
      </c>
      <c r="B120" s="64" t="s">
        <v>151</v>
      </c>
      <c r="C120" s="13" t="s">
        <v>73</v>
      </c>
      <c r="D120" s="6">
        <v>180</v>
      </c>
      <c r="E120" s="17">
        <v>6.3</v>
      </c>
      <c r="F120" s="17">
        <v>5</v>
      </c>
      <c r="G120" s="6">
        <v>38.9</v>
      </c>
      <c r="H120" s="17">
        <v>230</v>
      </c>
      <c r="I120" s="17">
        <v>0.05</v>
      </c>
      <c r="J120" s="17">
        <v>5.4</v>
      </c>
      <c r="K120" s="17">
        <v>0</v>
      </c>
      <c r="L120" s="17">
        <v>0</v>
      </c>
      <c r="M120" s="17">
        <v>33.5</v>
      </c>
      <c r="N120" s="17">
        <v>0.52</v>
      </c>
      <c r="O120" s="17">
        <v>44</v>
      </c>
      <c r="P120" s="17">
        <v>0.8</v>
      </c>
      <c r="Q120" s="35">
        <v>11.05</v>
      </c>
      <c r="R120" s="51"/>
    </row>
    <row r="121" spans="1:18" s="7" customFormat="1" ht="15.75" customHeight="1">
      <c r="A121" s="31">
        <v>10.68</v>
      </c>
      <c r="B121" s="31" t="s">
        <v>174</v>
      </c>
      <c r="C121" s="13" t="s">
        <v>212</v>
      </c>
      <c r="D121" s="6" t="s">
        <v>137</v>
      </c>
      <c r="E121" s="6">
        <v>8.51</v>
      </c>
      <c r="F121" s="6">
        <v>14.18</v>
      </c>
      <c r="G121" s="17">
        <v>17.16</v>
      </c>
      <c r="H121" s="6">
        <v>232</v>
      </c>
      <c r="I121" s="6">
        <v>0.01</v>
      </c>
      <c r="J121" s="6">
        <v>2.08</v>
      </c>
      <c r="K121" s="6">
        <v>0</v>
      </c>
      <c r="L121" s="6">
        <v>0</v>
      </c>
      <c r="M121" s="6">
        <v>11.9</v>
      </c>
      <c r="N121" s="6">
        <v>0</v>
      </c>
      <c r="O121" s="6">
        <v>0</v>
      </c>
      <c r="P121" s="6">
        <v>0.19</v>
      </c>
      <c r="Q121" s="64" t="s">
        <v>109</v>
      </c>
      <c r="R121" s="52"/>
    </row>
    <row r="122" spans="1:18" s="7" customFormat="1" ht="15" customHeight="1">
      <c r="A122" s="35">
        <v>1.5</v>
      </c>
      <c r="B122" s="35">
        <v>686</v>
      </c>
      <c r="C122" s="21" t="s">
        <v>138</v>
      </c>
      <c r="D122" s="6" t="s">
        <v>11</v>
      </c>
      <c r="E122" s="17">
        <v>0.2</v>
      </c>
      <c r="F122" s="17">
        <v>0</v>
      </c>
      <c r="G122" s="6">
        <v>13.9</v>
      </c>
      <c r="H122" s="17">
        <v>55</v>
      </c>
      <c r="I122" s="17">
        <v>0.04</v>
      </c>
      <c r="J122" s="17">
        <v>0.1</v>
      </c>
      <c r="K122" s="17">
        <v>0.3</v>
      </c>
      <c r="L122" s="17">
        <v>0.95</v>
      </c>
      <c r="M122" s="17">
        <v>67.1</v>
      </c>
      <c r="N122" s="17">
        <v>1.2</v>
      </c>
      <c r="O122" s="17">
        <v>2.6</v>
      </c>
      <c r="P122" s="17">
        <v>0.9</v>
      </c>
      <c r="Q122" s="65" t="s">
        <v>106</v>
      </c>
      <c r="R122" s="53"/>
    </row>
    <row r="123" spans="1:18" s="7" customFormat="1" ht="25.5" customHeight="1">
      <c r="A123" s="35">
        <v>1.5</v>
      </c>
      <c r="B123" s="71" t="s">
        <v>128</v>
      </c>
      <c r="C123" s="9" t="s">
        <v>21</v>
      </c>
      <c r="D123" s="17">
        <v>40</v>
      </c>
      <c r="E123" s="17">
        <v>3.75</v>
      </c>
      <c r="F123" s="17">
        <v>0.5</v>
      </c>
      <c r="G123" s="17">
        <v>24.5</v>
      </c>
      <c r="H123" s="17">
        <v>117.5</v>
      </c>
      <c r="I123" s="17">
        <v>0.04</v>
      </c>
      <c r="J123" s="17">
        <v>0.1</v>
      </c>
      <c r="K123" s="17">
        <v>0.3</v>
      </c>
      <c r="L123" s="17">
        <v>0.95</v>
      </c>
      <c r="M123" s="17">
        <v>0</v>
      </c>
      <c r="N123" s="17">
        <v>4.2</v>
      </c>
      <c r="O123" s="17">
        <v>0</v>
      </c>
      <c r="P123" s="17">
        <v>0.7</v>
      </c>
      <c r="Q123" s="31">
        <v>1.45</v>
      </c>
      <c r="R123" s="52"/>
    </row>
    <row r="124" spans="1:18" s="30" customFormat="1" ht="16.5" customHeight="1">
      <c r="A124" s="35">
        <v>1.32</v>
      </c>
      <c r="B124" s="35" t="s">
        <v>128</v>
      </c>
      <c r="C124" s="21" t="s">
        <v>76</v>
      </c>
      <c r="D124" s="17">
        <v>40</v>
      </c>
      <c r="E124" s="17">
        <v>2.4</v>
      </c>
      <c r="F124" s="17">
        <v>0.4</v>
      </c>
      <c r="G124" s="17">
        <v>12.2</v>
      </c>
      <c r="H124" s="17">
        <v>64</v>
      </c>
      <c r="I124" s="17">
        <v>0.16</v>
      </c>
      <c r="J124" s="17">
        <v>0</v>
      </c>
      <c r="K124" s="17">
        <v>0.52</v>
      </c>
      <c r="L124" s="17">
        <v>0.92</v>
      </c>
      <c r="M124" s="17">
        <v>1.84</v>
      </c>
      <c r="N124" s="17">
        <v>13.41</v>
      </c>
      <c r="O124" s="17">
        <v>0</v>
      </c>
      <c r="P124" s="17">
        <v>1.8</v>
      </c>
      <c r="Q124" s="66">
        <v>33.18</v>
      </c>
      <c r="R124" s="85"/>
    </row>
    <row r="125" spans="1:18" s="7" customFormat="1" ht="15" customHeight="1">
      <c r="A125" s="74" t="s">
        <v>103</v>
      </c>
      <c r="B125" s="74"/>
      <c r="C125" s="25" t="s">
        <v>31</v>
      </c>
      <c r="D125" s="79"/>
      <c r="E125" s="79">
        <f>E124+E123+E122+E121+E120+E119+E118</f>
        <v>26.26</v>
      </c>
      <c r="F125" s="79">
        <f aca="true" t="shared" si="12" ref="F125:P125">F124+F123+F122+F121+F120+F119+F118</f>
        <v>26.18</v>
      </c>
      <c r="G125" s="79">
        <f t="shared" si="12"/>
        <v>124.46</v>
      </c>
      <c r="H125" s="79">
        <f t="shared" si="12"/>
        <v>850.5</v>
      </c>
      <c r="I125" s="79">
        <f t="shared" si="12"/>
        <v>0.52</v>
      </c>
      <c r="J125" s="79">
        <f t="shared" si="12"/>
        <v>22.38</v>
      </c>
      <c r="K125" s="79">
        <f t="shared" si="12"/>
        <v>1.1400000000000001</v>
      </c>
      <c r="L125" s="79">
        <f t="shared" si="12"/>
        <v>4.82</v>
      </c>
      <c r="M125" s="79">
        <f t="shared" si="12"/>
        <v>206.04000000000002</v>
      </c>
      <c r="N125" s="79">
        <f t="shared" si="12"/>
        <v>77.33</v>
      </c>
      <c r="O125" s="79">
        <f t="shared" si="12"/>
        <v>87.6</v>
      </c>
      <c r="P125" s="79">
        <f t="shared" si="12"/>
        <v>6.489999999999999</v>
      </c>
      <c r="Q125" s="70">
        <f>A118/1.6</f>
        <v>6.3999999999999995</v>
      </c>
      <c r="R125" s="52"/>
    </row>
    <row r="126" spans="1:19" s="7" customFormat="1" ht="15.75" customHeight="1">
      <c r="A126" s="36"/>
      <c r="B126" s="36"/>
      <c r="C126" s="202" t="s">
        <v>203</v>
      </c>
      <c r="D126" s="194"/>
      <c r="E126" s="194"/>
      <c r="F126" s="194"/>
      <c r="G126" s="193"/>
      <c r="H126" s="194"/>
      <c r="I126" s="194"/>
      <c r="J126" s="194"/>
      <c r="K126" s="194"/>
      <c r="L126" s="194"/>
      <c r="M126" s="194"/>
      <c r="N126" s="194"/>
      <c r="O126" s="194"/>
      <c r="P126" s="194"/>
      <c r="Q126" s="128"/>
      <c r="R126" s="55"/>
      <c r="S126" s="81"/>
    </row>
    <row r="127" spans="1:19" s="7" customFormat="1" ht="9.75" customHeight="1">
      <c r="A127" s="36"/>
      <c r="B127" s="36"/>
      <c r="C127" s="202"/>
      <c r="D127" s="194"/>
      <c r="E127" s="194" t="s">
        <v>193</v>
      </c>
      <c r="F127" s="194"/>
      <c r="G127" s="193"/>
      <c r="H127" s="194"/>
      <c r="I127" s="194"/>
      <c r="J127" s="194"/>
      <c r="K127" s="194"/>
      <c r="L127" s="194"/>
      <c r="M127" s="194"/>
      <c r="N127" s="194"/>
      <c r="O127" s="194"/>
      <c r="P127" s="194"/>
      <c r="Q127" s="128"/>
      <c r="R127" s="55"/>
      <c r="S127" s="81"/>
    </row>
    <row r="128" spans="1:19" s="7" customFormat="1" ht="27" customHeight="1">
      <c r="A128" s="31" t="s">
        <v>120</v>
      </c>
      <c r="B128" s="31">
        <v>24</v>
      </c>
      <c r="C128" s="13" t="s">
        <v>134</v>
      </c>
      <c r="D128" s="6">
        <v>30</v>
      </c>
      <c r="E128" s="6">
        <v>0.7</v>
      </c>
      <c r="F128" s="6">
        <v>0.1</v>
      </c>
      <c r="G128" s="178">
        <v>6.1</v>
      </c>
      <c r="H128" s="6">
        <v>21</v>
      </c>
      <c r="I128" s="6">
        <v>0</v>
      </c>
      <c r="J128" s="6">
        <v>3.6</v>
      </c>
      <c r="K128" s="6">
        <v>0</v>
      </c>
      <c r="L128" s="6">
        <v>0</v>
      </c>
      <c r="M128" s="6">
        <v>5.8</v>
      </c>
      <c r="N128" s="6">
        <v>0</v>
      </c>
      <c r="O128" s="6">
        <v>0</v>
      </c>
      <c r="P128" s="6">
        <v>0.2</v>
      </c>
      <c r="Q128" s="134">
        <v>9.6</v>
      </c>
      <c r="R128" s="52"/>
      <c r="S128" s="81"/>
    </row>
    <row r="129" spans="1:19" s="7" customFormat="1" ht="27" customHeight="1">
      <c r="A129" s="31" t="s">
        <v>119</v>
      </c>
      <c r="B129" s="31">
        <v>140</v>
      </c>
      <c r="C129" s="13" t="s">
        <v>168</v>
      </c>
      <c r="D129" s="6">
        <v>250</v>
      </c>
      <c r="E129" s="6">
        <v>3.8</v>
      </c>
      <c r="F129" s="6">
        <v>3.4</v>
      </c>
      <c r="G129" s="6">
        <v>4</v>
      </c>
      <c r="H129" s="6">
        <v>164</v>
      </c>
      <c r="I129" s="6">
        <v>1.1</v>
      </c>
      <c r="J129" s="6">
        <v>11.4</v>
      </c>
      <c r="K129" s="6">
        <v>0</v>
      </c>
      <c r="L129" s="6">
        <v>0</v>
      </c>
      <c r="M129" s="6">
        <v>70.7</v>
      </c>
      <c r="N129" s="6">
        <v>66.65</v>
      </c>
      <c r="O129" s="6">
        <v>27</v>
      </c>
      <c r="P129" s="6">
        <v>1.1</v>
      </c>
      <c r="Q129" s="131" t="s">
        <v>109</v>
      </c>
      <c r="R129" s="52"/>
      <c r="S129" s="81"/>
    </row>
    <row r="130" spans="1:18" s="7" customFormat="1" ht="16.5" customHeight="1">
      <c r="A130" s="35" t="s">
        <v>118</v>
      </c>
      <c r="B130" s="35">
        <v>523</v>
      </c>
      <c r="C130" s="21" t="s">
        <v>154</v>
      </c>
      <c r="D130" s="6">
        <v>180</v>
      </c>
      <c r="E130" s="17">
        <v>2.9</v>
      </c>
      <c r="F130" s="17">
        <v>4.1</v>
      </c>
      <c r="G130" s="6">
        <v>18.8</v>
      </c>
      <c r="H130" s="17">
        <v>120</v>
      </c>
      <c r="I130" s="17">
        <v>0</v>
      </c>
      <c r="J130" s="17">
        <v>2.9</v>
      </c>
      <c r="K130" s="17">
        <v>0</v>
      </c>
      <c r="L130" s="17">
        <v>0</v>
      </c>
      <c r="M130" s="17">
        <v>59.2</v>
      </c>
      <c r="N130" s="17">
        <v>0</v>
      </c>
      <c r="O130" s="17">
        <v>0</v>
      </c>
      <c r="P130" s="17">
        <v>0.9</v>
      </c>
      <c r="Q130" s="75" t="s">
        <v>108</v>
      </c>
      <c r="R130" s="53"/>
    </row>
    <row r="131" spans="1:18" s="7" customFormat="1" ht="15" customHeight="1">
      <c r="A131" s="22">
        <v>14.09</v>
      </c>
      <c r="B131" s="33">
        <v>393</v>
      </c>
      <c r="C131" s="4" t="s">
        <v>146</v>
      </c>
      <c r="D131" s="159">
        <v>100</v>
      </c>
      <c r="E131" s="159">
        <v>10.6</v>
      </c>
      <c r="F131" s="159">
        <v>17.2</v>
      </c>
      <c r="G131" s="17">
        <v>17.4</v>
      </c>
      <c r="H131" s="159">
        <v>196</v>
      </c>
      <c r="I131" s="159">
        <v>0.2</v>
      </c>
      <c r="J131" s="159">
        <v>0</v>
      </c>
      <c r="K131" s="159">
        <v>0</v>
      </c>
      <c r="L131" s="159">
        <v>0</v>
      </c>
      <c r="M131" s="159">
        <v>32</v>
      </c>
      <c r="N131" s="159">
        <v>0</v>
      </c>
      <c r="O131" s="159">
        <v>0</v>
      </c>
      <c r="P131" s="159">
        <v>1.4</v>
      </c>
      <c r="Q131" s="31"/>
      <c r="R131" s="52"/>
    </row>
    <row r="132" spans="1:18" s="7" customFormat="1" ht="19.5" customHeight="1">
      <c r="A132" s="23">
        <v>6.48</v>
      </c>
      <c r="B132" s="23">
        <v>698</v>
      </c>
      <c r="C132" s="34" t="s">
        <v>187</v>
      </c>
      <c r="D132" s="17">
        <v>200</v>
      </c>
      <c r="E132" s="6">
        <v>7.6</v>
      </c>
      <c r="F132" s="6">
        <v>2.2</v>
      </c>
      <c r="G132" s="159">
        <v>0.2</v>
      </c>
      <c r="H132" s="6">
        <v>137</v>
      </c>
      <c r="I132" s="6">
        <v>0.02</v>
      </c>
      <c r="J132" s="6">
        <v>24</v>
      </c>
      <c r="K132" s="6">
        <v>0.01</v>
      </c>
      <c r="L132" s="6">
        <v>0</v>
      </c>
      <c r="M132" s="6">
        <v>0</v>
      </c>
      <c r="N132" s="6">
        <v>0</v>
      </c>
      <c r="O132" s="6">
        <v>0</v>
      </c>
      <c r="P132" s="6">
        <v>0.4</v>
      </c>
      <c r="Q132" s="65" t="s">
        <v>106</v>
      </c>
      <c r="R132" s="53"/>
    </row>
    <row r="133" spans="1:18" s="7" customFormat="1" ht="5.25" customHeight="1" hidden="1">
      <c r="A133" s="35">
        <v>1.8</v>
      </c>
      <c r="B133" s="35" t="s">
        <v>128</v>
      </c>
      <c r="C133" s="9" t="s">
        <v>21</v>
      </c>
      <c r="D133" s="17">
        <v>40</v>
      </c>
      <c r="E133" s="17">
        <v>3.75</v>
      </c>
      <c r="F133" s="17">
        <v>0.5</v>
      </c>
      <c r="G133" s="6">
        <v>23</v>
      </c>
      <c r="H133" s="17">
        <v>117.5</v>
      </c>
      <c r="I133" s="17">
        <v>0.04</v>
      </c>
      <c r="J133" s="17">
        <v>0.1</v>
      </c>
      <c r="K133" s="17">
        <v>0.3</v>
      </c>
      <c r="L133" s="17">
        <v>0.95</v>
      </c>
      <c r="M133" s="17">
        <v>0</v>
      </c>
      <c r="N133" s="17">
        <v>4.2</v>
      </c>
      <c r="O133" s="17">
        <v>0</v>
      </c>
      <c r="P133" s="17">
        <v>0.7</v>
      </c>
      <c r="Q133" s="76">
        <f>SUM(Q131:Q132)</f>
        <v>0</v>
      </c>
      <c r="R133" s="53"/>
    </row>
    <row r="134" spans="1:18" s="30" customFormat="1" ht="15.75" customHeight="1">
      <c r="A134" s="35">
        <v>1.32</v>
      </c>
      <c r="B134" s="35" t="s">
        <v>128</v>
      </c>
      <c r="C134" s="21" t="s">
        <v>76</v>
      </c>
      <c r="D134" s="17">
        <v>40</v>
      </c>
      <c r="E134" s="17">
        <v>2.4</v>
      </c>
      <c r="F134" s="17">
        <v>0.4</v>
      </c>
      <c r="G134" s="17">
        <v>12.2</v>
      </c>
      <c r="H134" s="17">
        <v>64</v>
      </c>
      <c r="I134" s="17">
        <v>0.16</v>
      </c>
      <c r="J134" s="17">
        <v>0</v>
      </c>
      <c r="K134" s="17">
        <v>0.52</v>
      </c>
      <c r="L134" s="17">
        <v>0.92</v>
      </c>
      <c r="M134" s="17">
        <v>1.84</v>
      </c>
      <c r="N134" s="17">
        <v>13.41</v>
      </c>
      <c r="O134" s="17">
        <v>0</v>
      </c>
      <c r="P134" s="17">
        <v>1.8</v>
      </c>
      <c r="Q134" s="24"/>
      <c r="R134" s="83"/>
    </row>
    <row r="135" spans="1:18" s="7" customFormat="1" ht="12.75" customHeight="1">
      <c r="A135" s="74" t="s">
        <v>105</v>
      </c>
      <c r="B135" s="74"/>
      <c r="C135" s="25" t="s">
        <v>31</v>
      </c>
      <c r="D135" s="17"/>
      <c r="E135" s="79">
        <f>E134+E133+E132+E131+E130+E129+E128</f>
        <v>31.75</v>
      </c>
      <c r="F135" s="79">
        <f aca="true" t="shared" si="13" ref="F135:Q135">F134+F133+F132+F131+F130+F129+F128</f>
        <v>27.9</v>
      </c>
      <c r="G135" s="79">
        <f t="shared" si="13"/>
        <v>81.7</v>
      </c>
      <c r="H135" s="79">
        <f t="shared" si="13"/>
        <v>819.5</v>
      </c>
      <c r="I135" s="79">
        <f t="shared" si="13"/>
        <v>1.52</v>
      </c>
      <c r="J135" s="79">
        <f t="shared" si="13"/>
        <v>42</v>
      </c>
      <c r="K135" s="79">
        <f t="shared" si="13"/>
        <v>0.8300000000000001</v>
      </c>
      <c r="L135" s="79">
        <f t="shared" si="13"/>
        <v>1.87</v>
      </c>
      <c r="M135" s="79">
        <f t="shared" si="13"/>
        <v>169.54000000000002</v>
      </c>
      <c r="N135" s="79">
        <f t="shared" si="13"/>
        <v>84.26</v>
      </c>
      <c r="O135" s="79">
        <f t="shared" si="13"/>
        <v>27</v>
      </c>
      <c r="P135" s="79">
        <f t="shared" si="13"/>
        <v>6.500000000000001</v>
      </c>
      <c r="Q135" s="79">
        <f t="shared" si="13"/>
        <v>20.39</v>
      </c>
      <c r="R135" s="51"/>
    </row>
    <row r="136" spans="1:19" s="7" customFormat="1" ht="15" customHeight="1">
      <c r="A136" s="36"/>
      <c r="B136" s="36"/>
      <c r="C136" s="202" t="s">
        <v>204</v>
      </c>
      <c r="D136" s="194"/>
      <c r="E136" s="194"/>
      <c r="F136" s="194"/>
      <c r="G136" s="193"/>
      <c r="H136" s="194"/>
      <c r="I136" s="194"/>
      <c r="J136" s="194"/>
      <c r="K136" s="194"/>
      <c r="L136" s="194"/>
      <c r="M136" s="194"/>
      <c r="N136" s="194"/>
      <c r="O136" s="194"/>
      <c r="P136" s="194"/>
      <c r="Q136" s="128"/>
      <c r="R136" s="55"/>
      <c r="S136" s="81"/>
    </row>
    <row r="137" spans="1:19" s="7" customFormat="1" ht="11.25" customHeight="1">
      <c r="A137" s="36"/>
      <c r="B137" s="36"/>
      <c r="C137" s="202"/>
      <c r="D137" s="194"/>
      <c r="E137" s="194" t="s">
        <v>193</v>
      </c>
      <c r="F137" s="194"/>
      <c r="G137" s="193"/>
      <c r="H137" s="194"/>
      <c r="I137" s="194"/>
      <c r="J137" s="194"/>
      <c r="K137" s="194"/>
      <c r="L137" s="194"/>
      <c r="M137" s="194"/>
      <c r="N137" s="194"/>
      <c r="O137" s="194"/>
      <c r="P137" s="194"/>
      <c r="Q137" s="128"/>
      <c r="R137" s="55"/>
      <c r="S137" s="81"/>
    </row>
    <row r="138" spans="1:18" s="7" customFormat="1" ht="21.75" customHeight="1">
      <c r="A138" s="20">
        <v>4.18</v>
      </c>
      <c r="B138" s="31">
        <v>43</v>
      </c>
      <c r="C138" s="21" t="s">
        <v>155</v>
      </c>
      <c r="D138" s="14" t="s">
        <v>135</v>
      </c>
      <c r="E138" s="32">
        <v>0.45</v>
      </c>
      <c r="F138" s="32">
        <v>1.45</v>
      </c>
      <c r="G138" s="177">
        <v>2.8</v>
      </c>
      <c r="H138" s="32">
        <v>26</v>
      </c>
      <c r="I138" s="32">
        <v>0</v>
      </c>
      <c r="J138" s="32">
        <v>23.1</v>
      </c>
      <c r="K138" s="32">
        <v>0</v>
      </c>
      <c r="L138" s="32">
        <v>0</v>
      </c>
      <c r="M138" s="32">
        <v>4.3</v>
      </c>
      <c r="N138" s="32">
        <v>1.2</v>
      </c>
      <c r="O138" s="32">
        <v>0</v>
      </c>
      <c r="P138" s="32">
        <v>0.3</v>
      </c>
      <c r="Q138" s="142"/>
      <c r="R138" s="55"/>
    </row>
    <row r="139" spans="1:18" s="7" customFormat="1" ht="20.25" customHeight="1">
      <c r="A139" s="35" t="s">
        <v>117</v>
      </c>
      <c r="B139" s="35">
        <v>139</v>
      </c>
      <c r="C139" s="21" t="s">
        <v>28</v>
      </c>
      <c r="D139" s="14" t="s">
        <v>99</v>
      </c>
      <c r="E139" s="17">
        <v>6.4</v>
      </c>
      <c r="F139" s="17">
        <v>5.7</v>
      </c>
      <c r="G139" s="32">
        <v>18</v>
      </c>
      <c r="H139" s="17">
        <v>171</v>
      </c>
      <c r="I139" s="17">
        <v>0.18</v>
      </c>
      <c r="J139" s="17">
        <v>15.5</v>
      </c>
      <c r="K139" s="17">
        <v>0.17</v>
      </c>
      <c r="L139" s="17">
        <v>0</v>
      </c>
      <c r="M139" s="17">
        <v>89.6</v>
      </c>
      <c r="N139" s="78">
        <v>87.1</v>
      </c>
      <c r="O139" s="17">
        <v>35.3</v>
      </c>
      <c r="P139" s="17">
        <v>2.75</v>
      </c>
      <c r="Q139" s="35">
        <v>9.61</v>
      </c>
      <c r="R139" s="53"/>
    </row>
    <row r="140" spans="1:18" s="7" customFormat="1" ht="15" customHeight="1">
      <c r="A140" s="20">
        <v>11.94</v>
      </c>
      <c r="B140" s="20">
        <v>433</v>
      </c>
      <c r="C140" s="21" t="s">
        <v>167</v>
      </c>
      <c r="D140" s="6">
        <v>100</v>
      </c>
      <c r="E140" s="17">
        <v>12</v>
      </c>
      <c r="F140" s="17">
        <v>12.2</v>
      </c>
      <c r="G140" s="17">
        <v>2.3</v>
      </c>
      <c r="H140" s="17">
        <v>234</v>
      </c>
      <c r="I140" s="17">
        <v>0</v>
      </c>
      <c r="J140" s="17">
        <v>0.5</v>
      </c>
      <c r="K140" s="17">
        <v>0</v>
      </c>
      <c r="L140" s="17">
        <v>0</v>
      </c>
      <c r="M140" s="17">
        <v>9.3</v>
      </c>
      <c r="N140" s="17">
        <v>0</v>
      </c>
      <c r="O140" s="17">
        <v>0</v>
      </c>
      <c r="P140" s="6">
        <v>0.1</v>
      </c>
      <c r="Q140" s="64" t="s">
        <v>111</v>
      </c>
      <c r="R140" s="51"/>
    </row>
    <row r="141" spans="1:18" s="7" customFormat="1" ht="12.75" customHeight="1">
      <c r="A141" s="22">
        <v>14.09</v>
      </c>
      <c r="B141" s="22">
        <v>44.3</v>
      </c>
      <c r="C141" s="88" t="s">
        <v>77</v>
      </c>
      <c r="D141" s="159">
        <v>180</v>
      </c>
      <c r="E141" s="159">
        <v>5.4</v>
      </c>
      <c r="F141" s="159">
        <v>6.2</v>
      </c>
      <c r="G141" s="17">
        <v>24.1</v>
      </c>
      <c r="H141" s="159">
        <v>186</v>
      </c>
      <c r="I141" s="159">
        <v>0.02</v>
      </c>
      <c r="J141" s="159">
        <v>20.5</v>
      </c>
      <c r="K141" s="159">
        <v>0</v>
      </c>
      <c r="L141" s="159">
        <v>0.12</v>
      </c>
      <c r="M141" s="159">
        <v>84</v>
      </c>
      <c r="N141" s="159">
        <v>0</v>
      </c>
      <c r="O141" s="159">
        <v>0</v>
      </c>
      <c r="P141" s="159">
        <v>3.6</v>
      </c>
      <c r="Q141" s="31">
        <v>7.12</v>
      </c>
      <c r="R141" s="52"/>
    </row>
    <row r="142" spans="1:18" s="7" customFormat="1" ht="15" customHeight="1">
      <c r="A142" s="23">
        <v>4.5</v>
      </c>
      <c r="B142" s="23">
        <v>591</v>
      </c>
      <c r="C142" s="13" t="s">
        <v>101</v>
      </c>
      <c r="D142" s="17">
        <v>200</v>
      </c>
      <c r="E142" s="17">
        <v>0.4</v>
      </c>
      <c r="F142" s="17">
        <v>0</v>
      </c>
      <c r="G142" s="159">
        <v>9.1</v>
      </c>
      <c r="H142" s="17">
        <v>35</v>
      </c>
      <c r="I142" s="17">
        <v>0.04</v>
      </c>
      <c r="J142" s="17">
        <v>3.54</v>
      </c>
      <c r="K142" s="17">
        <v>0.05</v>
      </c>
      <c r="L142" s="17">
        <v>0.05</v>
      </c>
      <c r="M142" s="17">
        <v>62.04</v>
      </c>
      <c r="N142" s="17">
        <v>0</v>
      </c>
      <c r="O142" s="17">
        <v>0</v>
      </c>
      <c r="P142" s="17">
        <v>0.9</v>
      </c>
      <c r="Q142" s="64" t="s">
        <v>110</v>
      </c>
      <c r="R142" s="52"/>
    </row>
    <row r="143" spans="1:18" s="7" customFormat="1" ht="23.25" customHeight="1">
      <c r="A143" s="35">
        <v>1.8</v>
      </c>
      <c r="B143" s="35" t="s">
        <v>128</v>
      </c>
      <c r="C143" s="9" t="s">
        <v>21</v>
      </c>
      <c r="D143" s="17">
        <v>40</v>
      </c>
      <c r="E143" s="17">
        <v>3.75</v>
      </c>
      <c r="F143" s="17">
        <v>0.5</v>
      </c>
      <c r="G143" s="17">
        <v>24.5</v>
      </c>
      <c r="H143" s="17">
        <v>117.5</v>
      </c>
      <c r="I143" s="17">
        <v>0.04</v>
      </c>
      <c r="J143" s="17">
        <v>0.1</v>
      </c>
      <c r="K143" s="17">
        <v>0.3</v>
      </c>
      <c r="L143" s="17">
        <v>0.95</v>
      </c>
      <c r="M143" s="17">
        <v>0</v>
      </c>
      <c r="N143" s="17">
        <v>4.2</v>
      </c>
      <c r="O143" s="17">
        <v>0</v>
      </c>
      <c r="P143" s="17">
        <v>0.7</v>
      </c>
      <c r="Q143" s="65" t="s">
        <v>106</v>
      </c>
      <c r="R143" s="53"/>
    </row>
    <row r="144" spans="1:18" s="7" customFormat="1" ht="17.25" customHeight="1">
      <c r="A144" s="35">
        <v>1.32</v>
      </c>
      <c r="B144" s="35" t="s">
        <v>128</v>
      </c>
      <c r="C144" s="21" t="s">
        <v>76</v>
      </c>
      <c r="D144" s="17">
        <v>40</v>
      </c>
      <c r="E144" s="17">
        <v>2.4</v>
      </c>
      <c r="F144" s="17">
        <v>0.4</v>
      </c>
      <c r="G144" s="17">
        <v>12.2</v>
      </c>
      <c r="H144" s="17">
        <v>64</v>
      </c>
      <c r="I144" s="17">
        <v>0.16</v>
      </c>
      <c r="J144" s="17">
        <v>0</v>
      </c>
      <c r="K144" s="17">
        <v>0.52</v>
      </c>
      <c r="L144" s="17">
        <v>0.92</v>
      </c>
      <c r="M144" s="17">
        <v>1.84</v>
      </c>
      <c r="N144" s="17">
        <v>13.41</v>
      </c>
      <c r="O144" s="17">
        <v>0</v>
      </c>
      <c r="P144" s="17">
        <v>1.8</v>
      </c>
      <c r="Q144" s="36">
        <v>33.06</v>
      </c>
      <c r="R144" s="51"/>
    </row>
    <row r="145" spans="1:18" s="7" customFormat="1" ht="15" customHeight="1">
      <c r="A145" s="74" t="s">
        <v>103</v>
      </c>
      <c r="B145" s="74"/>
      <c r="C145" s="25" t="s">
        <v>31</v>
      </c>
      <c r="D145" s="79"/>
      <c r="E145" s="79">
        <f aca="true" t="shared" si="14" ref="E145:P145">SUM(E138:E144)</f>
        <v>30.799999999999997</v>
      </c>
      <c r="F145" s="79">
        <f t="shared" si="14"/>
        <v>26.45</v>
      </c>
      <c r="G145" s="79">
        <f t="shared" si="14"/>
        <v>93.00000000000001</v>
      </c>
      <c r="H145" s="79">
        <f t="shared" si="14"/>
        <v>833.5</v>
      </c>
      <c r="I145" s="79">
        <f t="shared" si="14"/>
        <v>0.43999999999999995</v>
      </c>
      <c r="J145" s="79">
        <f t="shared" si="14"/>
        <v>63.24</v>
      </c>
      <c r="K145" s="79">
        <f t="shared" si="14"/>
        <v>1.04</v>
      </c>
      <c r="L145" s="79">
        <f t="shared" si="14"/>
        <v>2.04</v>
      </c>
      <c r="M145" s="79">
        <f t="shared" si="14"/>
        <v>251.07999999999998</v>
      </c>
      <c r="N145" s="79">
        <f t="shared" si="14"/>
        <v>105.91</v>
      </c>
      <c r="O145" s="79">
        <f t="shared" si="14"/>
        <v>35.3</v>
      </c>
      <c r="P145" s="79">
        <f t="shared" si="14"/>
        <v>10.15</v>
      </c>
      <c r="Q145" s="51"/>
      <c r="R145" s="51"/>
    </row>
    <row r="146" spans="1:19" s="7" customFormat="1" ht="16.5" customHeight="1">
      <c r="A146" s="36"/>
      <c r="B146" s="36"/>
      <c r="C146" s="202" t="s">
        <v>205</v>
      </c>
      <c r="D146" s="194"/>
      <c r="E146" s="194"/>
      <c r="F146" s="194"/>
      <c r="G146" s="193"/>
      <c r="H146" s="194"/>
      <c r="I146" s="194"/>
      <c r="J146" s="194"/>
      <c r="K146" s="194"/>
      <c r="L146" s="194"/>
      <c r="M146" s="194"/>
      <c r="N146" s="194"/>
      <c r="O146" s="194"/>
      <c r="P146" s="194"/>
      <c r="Q146" s="128"/>
      <c r="R146" s="55"/>
      <c r="S146" s="81"/>
    </row>
    <row r="147" spans="1:19" s="7" customFormat="1" ht="12" customHeight="1">
      <c r="A147" s="36"/>
      <c r="B147" s="36"/>
      <c r="C147" s="202"/>
      <c r="D147" s="194"/>
      <c r="E147" s="194" t="s">
        <v>193</v>
      </c>
      <c r="F147" s="194"/>
      <c r="G147" s="193"/>
      <c r="H147" s="194"/>
      <c r="I147" s="194"/>
      <c r="J147" s="194"/>
      <c r="K147" s="194"/>
      <c r="L147" s="194"/>
      <c r="M147" s="194"/>
      <c r="N147" s="194"/>
      <c r="O147" s="194"/>
      <c r="P147" s="194"/>
      <c r="Q147" s="128"/>
      <c r="R147" s="55"/>
      <c r="S147" s="81"/>
    </row>
    <row r="148" spans="1:19" s="30" customFormat="1" ht="27" customHeight="1">
      <c r="A148" s="20">
        <v>6.35</v>
      </c>
      <c r="B148" s="35">
        <v>25</v>
      </c>
      <c r="C148" s="21" t="s">
        <v>150</v>
      </c>
      <c r="D148" s="17">
        <v>60</v>
      </c>
      <c r="E148" s="17">
        <v>1.4</v>
      </c>
      <c r="F148" s="17">
        <v>5.8</v>
      </c>
      <c r="G148" s="177">
        <v>3.92</v>
      </c>
      <c r="H148" s="17">
        <v>74</v>
      </c>
      <c r="I148" s="17">
        <v>0</v>
      </c>
      <c r="J148" s="6">
        <v>4.8</v>
      </c>
      <c r="K148" s="17">
        <v>0</v>
      </c>
      <c r="L148" s="17">
        <v>0</v>
      </c>
      <c r="M148" s="17">
        <v>20.6</v>
      </c>
      <c r="N148" s="17">
        <v>0</v>
      </c>
      <c r="O148" s="17">
        <v>3.8</v>
      </c>
      <c r="P148" s="17">
        <v>0.4</v>
      </c>
      <c r="Q148" s="129">
        <v>82.36</v>
      </c>
      <c r="R148" s="83"/>
      <c r="S148" s="139"/>
    </row>
    <row r="149" spans="1:18" s="7" customFormat="1" ht="15.75" customHeight="1">
      <c r="A149" s="35" t="s">
        <v>117</v>
      </c>
      <c r="B149" s="35">
        <v>147</v>
      </c>
      <c r="C149" s="21" t="s">
        <v>166</v>
      </c>
      <c r="D149" s="14" t="s">
        <v>99</v>
      </c>
      <c r="E149" s="17">
        <v>3.5</v>
      </c>
      <c r="F149" s="17">
        <v>4.7</v>
      </c>
      <c r="G149" s="17">
        <v>14.4</v>
      </c>
      <c r="H149" s="17">
        <v>214</v>
      </c>
      <c r="I149" s="17">
        <v>0</v>
      </c>
      <c r="J149" s="17">
        <v>14.4</v>
      </c>
      <c r="K149" s="17">
        <v>0</v>
      </c>
      <c r="L149" s="17">
        <v>0</v>
      </c>
      <c r="M149" s="17">
        <v>88.5</v>
      </c>
      <c r="N149" s="78">
        <v>0</v>
      </c>
      <c r="O149" s="17">
        <v>0</v>
      </c>
      <c r="P149" s="17">
        <v>1.4</v>
      </c>
      <c r="Q149" s="55"/>
      <c r="R149" s="55"/>
    </row>
    <row r="150" spans="1:18" s="7" customFormat="1" ht="15.75" customHeight="1">
      <c r="A150" s="22">
        <v>35.66</v>
      </c>
      <c r="B150" s="33">
        <v>538</v>
      </c>
      <c r="C150" s="4" t="s">
        <v>217</v>
      </c>
      <c r="D150" s="5">
        <v>180</v>
      </c>
      <c r="E150" s="152">
        <v>3.6</v>
      </c>
      <c r="F150" s="176">
        <v>6.4</v>
      </c>
      <c r="G150" s="17">
        <v>23.1</v>
      </c>
      <c r="H150" s="152">
        <v>167</v>
      </c>
      <c r="I150" s="152">
        <v>12.3</v>
      </c>
      <c r="J150" s="152">
        <v>0</v>
      </c>
      <c r="K150" s="152">
        <v>0</v>
      </c>
      <c r="L150" s="152">
        <v>39.1</v>
      </c>
      <c r="M150" s="152">
        <v>0</v>
      </c>
      <c r="N150" s="152">
        <v>40</v>
      </c>
      <c r="O150" s="152">
        <v>0.1</v>
      </c>
      <c r="P150" s="152">
        <v>0.8</v>
      </c>
      <c r="Q150" s="35">
        <v>11.05</v>
      </c>
      <c r="R150" s="51"/>
    </row>
    <row r="151" spans="1:18" s="7" customFormat="1" ht="18" customHeight="1">
      <c r="A151" s="22">
        <v>35.66</v>
      </c>
      <c r="B151" s="22">
        <v>388</v>
      </c>
      <c r="C151" s="4" t="s">
        <v>129</v>
      </c>
      <c r="D151" s="5" t="s">
        <v>137</v>
      </c>
      <c r="E151" s="159">
        <v>14.99</v>
      </c>
      <c r="F151" s="159">
        <v>5.06</v>
      </c>
      <c r="G151" s="152">
        <v>9.59</v>
      </c>
      <c r="H151" s="159">
        <v>165</v>
      </c>
      <c r="I151" s="159">
        <v>0.08</v>
      </c>
      <c r="J151" s="159">
        <v>1.03</v>
      </c>
      <c r="K151" s="159">
        <v>26.25</v>
      </c>
      <c r="L151" s="159">
        <v>0</v>
      </c>
      <c r="M151" s="159">
        <v>59.13</v>
      </c>
      <c r="N151" s="159">
        <v>197.13</v>
      </c>
      <c r="O151" s="159">
        <v>26.38</v>
      </c>
      <c r="P151" s="159">
        <v>0.74</v>
      </c>
      <c r="Q151" s="64" t="s">
        <v>110</v>
      </c>
      <c r="R151" s="52"/>
    </row>
    <row r="152" spans="1:18" s="7" customFormat="1" ht="24" customHeight="1">
      <c r="A152" s="23">
        <v>10.98</v>
      </c>
      <c r="B152" s="31">
        <v>686</v>
      </c>
      <c r="C152" s="13" t="s">
        <v>16</v>
      </c>
      <c r="D152" s="17">
        <v>200</v>
      </c>
      <c r="E152" s="6">
        <v>0.2</v>
      </c>
      <c r="F152" s="6">
        <v>0</v>
      </c>
      <c r="G152" s="159">
        <v>13.9</v>
      </c>
      <c r="H152" s="6">
        <v>55</v>
      </c>
      <c r="I152" s="6">
        <v>0.04</v>
      </c>
      <c r="J152" s="6">
        <v>0.1</v>
      </c>
      <c r="K152" s="6">
        <v>0.3</v>
      </c>
      <c r="L152" s="6">
        <v>0.95</v>
      </c>
      <c r="M152" s="6">
        <v>0</v>
      </c>
      <c r="N152" s="6">
        <v>4.2</v>
      </c>
      <c r="O152" s="6">
        <v>0</v>
      </c>
      <c r="P152" s="6">
        <v>1.8</v>
      </c>
      <c r="Q152" s="65" t="s">
        <v>106</v>
      </c>
      <c r="R152" s="53"/>
    </row>
    <row r="153" spans="1:18" s="7" customFormat="1" ht="21" customHeight="1">
      <c r="A153" s="35">
        <v>1.57</v>
      </c>
      <c r="B153" s="35" t="s">
        <v>128</v>
      </c>
      <c r="C153" s="9" t="s">
        <v>21</v>
      </c>
      <c r="D153" s="17">
        <v>40</v>
      </c>
      <c r="E153" s="17">
        <v>3.75</v>
      </c>
      <c r="F153" s="17">
        <v>0.5</v>
      </c>
      <c r="G153" s="6">
        <v>24.5</v>
      </c>
      <c r="H153" s="17">
        <v>117.5</v>
      </c>
      <c r="I153" s="17">
        <v>0.04</v>
      </c>
      <c r="J153" s="17">
        <v>0.1</v>
      </c>
      <c r="K153" s="17">
        <v>0.3</v>
      </c>
      <c r="L153" s="17">
        <v>0.95</v>
      </c>
      <c r="M153" s="17">
        <v>0</v>
      </c>
      <c r="N153" s="17">
        <v>4.2</v>
      </c>
      <c r="O153" s="17">
        <v>0</v>
      </c>
      <c r="P153" s="17">
        <v>0.7</v>
      </c>
      <c r="Q153" s="75"/>
      <c r="R153" s="53"/>
    </row>
    <row r="154" spans="1:18" s="30" customFormat="1" ht="21" customHeight="1">
      <c r="A154" s="35">
        <v>1.32</v>
      </c>
      <c r="B154" s="35" t="s">
        <v>128</v>
      </c>
      <c r="C154" s="21" t="s">
        <v>76</v>
      </c>
      <c r="D154" s="17">
        <v>40</v>
      </c>
      <c r="E154" s="17">
        <v>2.4</v>
      </c>
      <c r="F154" s="17">
        <v>0.4</v>
      </c>
      <c r="G154" s="17">
        <v>12.2</v>
      </c>
      <c r="H154" s="17">
        <v>64</v>
      </c>
      <c r="I154" s="17">
        <v>0.16</v>
      </c>
      <c r="J154" s="17">
        <v>0</v>
      </c>
      <c r="K154" s="17">
        <v>0.52</v>
      </c>
      <c r="L154" s="17">
        <v>0.92</v>
      </c>
      <c r="M154" s="17">
        <v>1.84</v>
      </c>
      <c r="N154" s="17">
        <v>13.41</v>
      </c>
      <c r="O154" s="17">
        <v>0</v>
      </c>
      <c r="P154" s="17">
        <v>1.8</v>
      </c>
      <c r="Q154" s="77">
        <v>33.01</v>
      </c>
      <c r="R154" s="85"/>
    </row>
    <row r="155" spans="1:18" s="7" customFormat="1" ht="16.5" customHeight="1">
      <c r="A155" s="24">
        <v>78</v>
      </c>
      <c r="B155" s="24"/>
      <c r="C155" s="25" t="s">
        <v>31</v>
      </c>
      <c r="D155" s="79"/>
      <c r="E155" s="79">
        <f>E154+E153+E152+E151+E150+E149+E148</f>
        <v>29.84</v>
      </c>
      <c r="F155" s="79">
        <f aca="true" t="shared" si="15" ref="F155:P155">F154+F153+F152+F151+F150+F149+F148</f>
        <v>22.86</v>
      </c>
      <c r="G155" s="79">
        <f t="shared" si="15"/>
        <v>101.61</v>
      </c>
      <c r="H155" s="79">
        <f t="shared" si="15"/>
        <v>856.5</v>
      </c>
      <c r="I155" s="79">
        <f t="shared" si="15"/>
        <v>12.620000000000001</v>
      </c>
      <c r="J155" s="79">
        <f t="shared" si="15"/>
        <v>20.43</v>
      </c>
      <c r="K155" s="79">
        <f t="shared" si="15"/>
        <v>27.37</v>
      </c>
      <c r="L155" s="79">
        <f t="shared" si="15"/>
        <v>41.92</v>
      </c>
      <c r="M155" s="79">
        <f t="shared" si="15"/>
        <v>170.07</v>
      </c>
      <c r="N155" s="79">
        <f t="shared" si="15"/>
        <v>258.94</v>
      </c>
      <c r="O155" s="79">
        <f t="shared" si="15"/>
        <v>30.28</v>
      </c>
      <c r="P155" s="79">
        <f t="shared" si="15"/>
        <v>7.640000000000001</v>
      </c>
      <c r="Q155" s="55"/>
      <c r="R155" s="55"/>
    </row>
    <row r="156" spans="1:19" s="7" customFormat="1" ht="21" customHeight="1">
      <c r="A156" s="36"/>
      <c r="B156" s="36"/>
      <c r="C156" s="202" t="s">
        <v>211</v>
      </c>
      <c r="D156" s="194"/>
      <c r="E156" s="194"/>
      <c r="F156" s="194"/>
      <c r="G156" s="193"/>
      <c r="H156" s="194"/>
      <c r="I156" s="194"/>
      <c r="J156" s="194"/>
      <c r="K156" s="194"/>
      <c r="L156" s="194"/>
      <c r="M156" s="194"/>
      <c r="N156" s="194"/>
      <c r="O156" s="194"/>
      <c r="P156" s="194"/>
      <c r="Q156" s="128"/>
      <c r="R156" s="55"/>
      <c r="S156" s="81"/>
    </row>
    <row r="157" spans="1:19" s="7" customFormat="1" ht="21" customHeight="1">
      <c r="A157" s="36"/>
      <c r="B157" s="36"/>
      <c r="C157" s="202"/>
      <c r="D157" s="194"/>
      <c r="E157" s="194" t="s">
        <v>193</v>
      </c>
      <c r="F157" s="194"/>
      <c r="G157" s="193"/>
      <c r="H157" s="194"/>
      <c r="I157" s="194"/>
      <c r="J157" s="194"/>
      <c r="K157" s="194"/>
      <c r="L157" s="194"/>
      <c r="M157" s="194"/>
      <c r="N157" s="194"/>
      <c r="O157" s="194"/>
      <c r="P157" s="194"/>
      <c r="Q157" s="128"/>
      <c r="R157" s="55"/>
      <c r="S157" s="81"/>
    </row>
    <row r="158" spans="1:19" s="7" customFormat="1" ht="22.5" customHeight="1">
      <c r="A158" s="31" t="s">
        <v>120</v>
      </c>
      <c r="B158" s="31">
        <v>19</v>
      </c>
      <c r="C158" s="13" t="s">
        <v>132</v>
      </c>
      <c r="D158" s="6">
        <v>30</v>
      </c>
      <c r="E158" s="6">
        <v>0.7</v>
      </c>
      <c r="F158" s="6">
        <v>0.1</v>
      </c>
      <c r="G158" s="204">
        <v>4</v>
      </c>
      <c r="H158" s="6">
        <v>21</v>
      </c>
      <c r="I158" s="6">
        <v>0</v>
      </c>
      <c r="J158" s="6">
        <v>3.6</v>
      </c>
      <c r="K158" s="6">
        <v>0</v>
      </c>
      <c r="L158" s="6">
        <v>0</v>
      </c>
      <c r="M158" s="6">
        <v>5.8</v>
      </c>
      <c r="N158" s="6">
        <v>0</v>
      </c>
      <c r="O158" s="6">
        <v>0</v>
      </c>
      <c r="P158" s="6">
        <v>0.2</v>
      </c>
      <c r="Q158" s="57"/>
      <c r="R158" s="57"/>
      <c r="S158" s="81"/>
    </row>
    <row r="159" spans="1:19" s="7" customFormat="1" ht="24" customHeight="1">
      <c r="A159" s="23">
        <v>9.58</v>
      </c>
      <c r="B159" s="31">
        <v>124</v>
      </c>
      <c r="C159" s="13" t="s">
        <v>133</v>
      </c>
      <c r="D159" s="6" t="s">
        <v>13</v>
      </c>
      <c r="E159" s="17">
        <v>4.2</v>
      </c>
      <c r="F159" s="17">
        <v>7.5</v>
      </c>
      <c r="G159" s="6">
        <v>12.21</v>
      </c>
      <c r="H159" s="17">
        <v>152</v>
      </c>
      <c r="I159" s="17">
        <v>0.01</v>
      </c>
      <c r="J159" s="17">
        <v>25.6</v>
      </c>
      <c r="K159" s="17">
        <v>0.8</v>
      </c>
      <c r="L159" s="17">
        <v>0</v>
      </c>
      <c r="M159" s="17">
        <v>17.3</v>
      </c>
      <c r="N159" s="17">
        <v>22.2</v>
      </c>
      <c r="O159" s="17">
        <v>47.5</v>
      </c>
      <c r="P159" s="17">
        <v>2</v>
      </c>
      <c r="Q159" s="55"/>
      <c r="R159" s="55"/>
      <c r="S159" s="81"/>
    </row>
    <row r="160" spans="1:19" s="7" customFormat="1" ht="25.5" customHeight="1">
      <c r="A160" s="64" t="s">
        <v>121</v>
      </c>
      <c r="B160" s="64" t="s">
        <v>189</v>
      </c>
      <c r="C160" s="13" t="s">
        <v>136</v>
      </c>
      <c r="D160" s="6" t="s">
        <v>137</v>
      </c>
      <c r="E160" s="17">
        <v>22.9</v>
      </c>
      <c r="F160" s="17">
        <v>17.7</v>
      </c>
      <c r="G160" s="17">
        <v>1.9</v>
      </c>
      <c r="H160" s="17">
        <v>224</v>
      </c>
      <c r="I160" s="17">
        <v>0.1</v>
      </c>
      <c r="J160" s="17">
        <v>0.9</v>
      </c>
      <c r="K160" s="17">
        <v>0</v>
      </c>
      <c r="L160" s="17">
        <v>0</v>
      </c>
      <c r="M160" s="17">
        <v>52</v>
      </c>
      <c r="N160" s="17">
        <v>0.5</v>
      </c>
      <c r="O160" s="17">
        <v>30.3</v>
      </c>
      <c r="P160" s="17">
        <v>1.7</v>
      </c>
      <c r="Q160" s="130">
        <v>21.03</v>
      </c>
      <c r="R160" s="53"/>
      <c r="S160" s="81"/>
    </row>
    <row r="161" spans="1:18" s="7" customFormat="1" ht="18.75" customHeight="1">
      <c r="A161" s="35">
        <v>9.52</v>
      </c>
      <c r="B161" s="35">
        <v>527</v>
      </c>
      <c r="C161" s="21" t="s">
        <v>43</v>
      </c>
      <c r="D161" s="17">
        <v>180</v>
      </c>
      <c r="E161" s="17">
        <v>3.4</v>
      </c>
      <c r="F161" s="17">
        <v>4.7</v>
      </c>
      <c r="G161" s="17">
        <v>1.9</v>
      </c>
      <c r="H161" s="17">
        <v>162</v>
      </c>
      <c r="I161" s="17">
        <v>0.1</v>
      </c>
      <c r="J161" s="17">
        <v>6.5</v>
      </c>
      <c r="K161" s="17">
        <v>0</v>
      </c>
      <c r="L161" s="17">
        <v>0</v>
      </c>
      <c r="M161" s="17">
        <v>44.8</v>
      </c>
      <c r="N161" s="17">
        <v>0</v>
      </c>
      <c r="O161" s="17">
        <v>0</v>
      </c>
      <c r="P161" s="11">
        <v>1</v>
      </c>
      <c r="Q161" s="31">
        <v>1.45</v>
      </c>
      <c r="R161" s="52"/>
    </row>
    <row r="162" spans="1:19" s="7" customFormat="1" ht="24.75" customHeight="1">
      <c r="A162" s="31">
        <v>2.32</v>
      </c>
      <c r="B162" s="31">
        <v>705</v>
      </c>
      <c r="C162" s="13" t="s">
        <v>185</v>
      </c>
      <c r="D162" s="17">
        <v>200</v>
      </c>
      <c r="E162" s="6">
        <v>0.6</v>
      </c>
      <c r="F162" s="6">
        <v>0.2</v>
      </c>
      <c r="G162" s="17">
        <v>27</v>
      </c>
      <c r="H162" s="6">
        <v>111</v>
      </c>
      <c r="I162" s="6">
        <v>0.1</v>
      </c>
      <c r="J162" s="6">
        <v>0.1</v>
      </c>
      <c r="K162" s="6">
        <v>11.54</v>
      </c>
      <c r="L162" s="6">
        <v>76</v>
      </c>
      <c r="M162" s="6">
        <v>94.9</v>
      </c>
      <c r="N162" s="6">
        <v>0</v>
      </c>
      <c r="O162" s="6">
        <v>1.2</v>
      </c>
      <c r="P162" s="6">
        <v>1.4</v>
      </c>
      <c r="Q162" s="131" t="s">
        <v>109</v>
      </c>
      <c r="R162" s="52"/>
      <c r="S162" s="81"/>
    </row>
    <row r="163" spans="1:18" s="7" customFormat="1" ht="22.5" customHeight="1">
      <c r="A163" s="35">
        <v>1.8</v>
      </c>
      <c r="B163" s="35" t="s">
        <v>128</v>
      </c>
      <c r="C163" s="9" t="s">
        <v>21</v>
      </c>
      <c r="D163" s="17">
        <v>40</v>
      </c>
      <c r="E163" s="17">
        <v>3.75</v>
      </c>
      <c r="F163" s="17">
        <v>0.5</v>
      </c>
      <c r="G163" s="6">
        <v>24.5</v>
      </c>
      <c r="H163" s="17">
        <v>117.5</v>
      </c>
      <c r="I163" s="17">
        <v>0.04</v>
      </c>
      <c r="J163" s="17">
        <v>0.1</v>
      </c>
      <c r="K163" s="17">
        <v>0.3</v>
      </c>
      <c r="L163" s="17">
        <v>0.95</v>
      </c>
      <c r="M163" s="17">
        <v>0</v>
      </c>
      <c r="N163" s="17">
        <v>4.2</v>
      </c>
      <c r="O163" s="17">
        <v>0</v>
      </c>
      <c r="P163" s="17">
        <v>0.7</v>
      </c>
      <c r="Q163" s="65" t="s">
        <v>106</v>
      </c>
      <c r="R163" s="53"/>
    </row>
    <row r="164" spans="1:19" s="30" customFormat="1" ht="19.5" customHeight="1">
      <c r="A164" s="35">
        <v>1.32</v>
      </c>
      <c r="B164" s="35" t="s">
        <v>128</v>
      </c>
      <c r="C164" s="21" t="s">
        <v>76</v>
      </c>
      <c r="D164" s="17">
        <v>40</v>
      </c>
      <c r="E164" s="17">
        <v>2.4</v>
      </c>
      <c r="F164" s="17">
        <v>0.4</v>
      </c>
      <c r="G164" s="17">
        <v>12.2</v>
      </c>
      <c r="H164" s="17">
        <v>64</v>
      </c>
      <c r="I164" s="17">
        <v>0.16</v>
      </c>
      <c r="J164" s="17">
        <v>0</v>
      </c>
      <c r="K164" s="17">
        <v>0.52</v>
      </c>
      <c r="L164" s="17">
        <v>0.92</v>
      </c>
      <c r="M164" s="17">
        <v>1.84</v>
      </c>
      <c r="N164" s="17">
        <v>13.41</v>
      </c>
      <c r="O164" s="17">
        <v>0</v>
      </c>
      <c r="P164" s="17">
        <v>1.8</v>
      </c>
      <c r="Q164" s="66">
        <v>33.08</v>
      </c>
      <c r="R164" s="83"/>
      <c r="S164" s="139"/>
    </row>
    <row r="165" spans="1:19" s="30" customFormat="1" ht="13.5" customHeight="1">
      <c r="A165" s="24">
        <v>78</v>
      </c>
      <c r="B165" s="24"/>
      <c r="C165" s="25" t="s">
        <v>31</v>
      </c>
      <c r="D165" s="86"/>
      <c r="E165" s="79">
        <f>E164+E163+E162+E161+E159+E158</f>
        <v>15.05</v>
      </c>
      <c r="F165" s="79">
        <f>F164+F163+F162+F161+F160+F159+F158</f>
        <v>31.1</v>
      </c>
      <c r="G165" s="79">
        <f aca="true" t="shared" si="16" ref="G165:P165">G164+G163+G162+G161+G160+G159+G158</f>
        <v>83.71000000000001</v>
      </c>
      <c r="H165" s="79">
        <f t="shared" si="16"/>
        <v>851.5</v>
      </c>
      <c r="I165" s="79">
        <f t="shared" si="16"/>
        <v>0.51</v>
      </c>
      <c r="J165" s="79">
        <f t="shared" si="16"/>
        <v>36.800000000000004</v>
      </c>
      <c r="K165" s="79">
        <f t="shared" si="16"/>
        <v>13.16</v>
      </c>
      <c r="L165" s="79">
        <f t="shared" si="16"/>
        <v>77.87</v>
      </c>
      <c r="M165" s="79">
        <f t="shared" si="16"/>
        <v>216.64000000000004</v>
      </c>
      <c r="N165" s="79">
        <f t="shared" si="16"/>
        <v>40.31</v>
      </c>
      <c r="O165" s="79">
        <f t="shared" si="16"/>
        <v>79</v>
      </c>
      <c r="P165" s="79">
        <f t="shared" si="16"/>
        <v>8.8</v>
      </c>
      <c r="Q165" s="151"/>
      <c r="R165" s="83"/>
      <c r="S165" s="139"/>
    </row>
    <row r="166" spans="1:19" s="7" customFormat="1" ht="24.75" customHeight="1">
      <c r="A166" s="18"/>
      <c r="B166" s="18"/>
      <c r="C166" s="90" t="s">
        <v>140</v>
      </c>
      <c r="D166" s="91"/>
      <c r="E166" s="84">
        <f aca="true" t="shared" si="17" ref="E166:Q166">E165+E155+E145+E135+E125</f>
        <v>133.7</v>
      </c>
      <c r="F166" s="84">
        <f t="shared" si="17"/>
        <v>134.49</v>
      </c>
      <c r="G166" s="84">
        <f t="shared" si="17"/>
        <v>484.47999999999996</v>
      </c>
      <c r="H166" s="84">
        <f t="shared" si="17"/>
        <v>4211.5</v>
      </c>
      <c r="I166" s="84">
        <f t="shared" si="17"/>
        <v>15.61</v>
      </c>
      <c r="J166" s="84">
        <f t="shared" si="17"/>
        <v>184.85</v>
      </c>
      <c r="K166" s="84">
        <f t="shared" si="17"/>
        <v>43.54</v>
      </c>
      <c r="L166" s="84">
        <f t="shared" si="17"/>
        <v>128.52</v>
      </c>
      <c r="M166" s="84">
        <f t="shared" si="17"/>
        <v>1013.3699999999999</v>
      </c>
      <c r="N166" s="84">
        <f t="shared" si="17"/>
        <v>566.75</v>
      </c>
      <c r="O166" s="84">
        <f t="shared" si="17"/>
        <v>259.17999999999995</v>
      </c>
      <c r="P166" s="84">
        <f t="shared" si="17"/>
        <v>39.580000000000005</v>
      </c>
      <c r="Q166" s="84">
        <f t="shared" si="17"/>
        <v>26.79</v>
      </c>
      <c r="R166" s="53"/>
      <c r="S166" s="81"/>
    </row>
    <row r="167" spans="1:19" s="7" customFormat="1" ht="16.5" customHeight="1">
      <c r="A167" s="155"/>
      <c r="B167" s="155"/>
      <c r="C167" s="185" t="s">
        <v>153</v>
      </c>
      <c r="D167" s="186"/>
      <c r="E167" s="186"/>
      <c r="F167" s="186"/>
      <c r="G167" s="84"/>
      <c r="H167" s="186"/>
      <c r="I167" s="186"/>
      <c r="J167" s="186"/>
      <c r="K167" s="186"/>
      <c r="L167" s="186"/>
      <c r="M167" s="186"/>
      <c r="N167" s="186"/>
      <c r="O167" s="186"/>
      <c r="P167" s="187"/>
      <c r="Q167" s="131">
        <v>21.51</v>
      </c>
      <c r="R167" s="53"/>
      <c r="S167" s="81"/>
    </row>
    <row r="168" spans="1:19" s="154" customFormat="1" ht="18">
      <c r="A168" s="163"/>
      <c r="B168" s="164"/>
      <c r="C168" s="177"/>
      <c r="D168" s="168"/>
      <c r="E168" s="168" t="s">
        <v>193</v>
      </c>
      <c r="F168" s="177"/>
      <c r="G168" s="84"/>
      <c r="H168" s="177"/>
      <c r="I168" s="177"/>
      <c r="J168" s="177"/>
      <c r="K168" s="177"/>
      <c r="L168" s="177"/>
      <c r="M168" s="177"/>
      <c r="N168" s="177"/>
      <c r="O168" s="177"/>
      <c r="P168" s="177"/>
      <c r="Q168" s="156"/>
      <c r="R168" s="157"/>
      <c r="S168" s="158"/>
    </row>
    <row r="169" spans="1:19" s="7" customFormat="1" ht="18.75" customHeight="1">
      <c r="A169" s="20">
        <v>6.52</v>
      </c>
      <c r="B169" s="92">
        <v>1</v>
      </c>
      <c r="C169" s="21" t="s">
        <v>157</v>
      </c>
      <c r="D169" s="17">
        <v>30</v>
      </c>
      <c r="E169" s="17">
        <v>0.36</v>
      </c>
      <c r="F169" s="17">
        <v>0.6</v>
      </c>
      <c r="G169" s="177">
        <v>8.76</v>
      </c>
      <c r="H169" s="17">
        <v>40</v>
      </c>
      <c r="I169" s="17">
        <v>0</v>
      </c>
      <c r="J169" s="6">
        <v>1.1</v>
      </c>
      <c r="K169" s="17">
        <v>0</v>
      </c>
      <c r="L169" s="17">
        <v>0</v>
      </c>
      <c r="M169" s="17">
        <v>9.96</v>
      </c>
      <c r="N169" s="17">
        <v>14.2</v>
      </c>
      <c r="O169" s="17">
        <v>8.4</v>
      </c>
      <c r="P169" s="17">
        <v>0.21</v>
      </c>
      <c r="Q169" s="141"/>
      <c r="R169" s="55"/>
      <c r="S169" s="81"/>
    </row>
    <row r="170" spans="1:18" s="7" customFormat="1" ht="22.5" customHeight="1">
      <c r="A170" s="31" t="s">
        <v>119</v>
      </c>
      <c r="B170" s="31">
        <v>132</v>
      </c>
      <c r="C170" s="13" t="s">
        <v>26</v>
      </c>
      <c r="D170" s="6" t="s">
        <v>13</v>
      </c>
      <c r="E170" s="6">
        <v>3.75</v>
      </c>
      <c r="F170" s="6">
        <v>5.8</v>
      </c>
      <c r="G170" s="17">
        <v>15.6</v>
      </c>
      <c r="H170" s="6">
        <v>131.2</v>
      </c>
      <c r="I170" s="6">
        <v>1.25</v>
      </c>
      <c r="J170" s="6">
        <v>17.3</v>
      </c>
      <c r="K170" s="6">
        <v>0.97</v>
      </c>
      <c r="L170" s="6">
        <v>0</v>
      </c>
      <c r="M170" s="6">
        <v>68.3</v>
      </c>
      <c r="N170" s="6">
        <v>87.1</v>
      </c>
      <c r="O170" s="6">
        <v>35.3</v>
      </c>
      <c r="P170" s="6">
        <v>1.2</v>
      </c>
      <c r="Q170" s="35">
        <v>9.61</v>
      </c>
      <c r="R170" s="53"/>
    </row>
    <row r="171" spans="1:19" s="7" customFormat="1" ht="18" customHeight="1">
      <c r="A171" s="64" t="s">
        <v>121</v>
      </c>
      <c r="B171" s="64" t="s">
        <v>151</v>
      </c>
      <c r="C171" s="13" t="s">
        <v>73</v>
      </c>
      <c r="D171" s="6">
        <v>180</v>
      </c>
      <c r="E171" s="17">
        <v>6.3</v>
      </c>
      <c r="F171" s="17">
        <v>5</v>
      </c>
      <c r="G171" s="6">
        <v>38.9</v>
      </c>
      <c r="H171" s="17">
        <v>230</v>
      </c>
      <c r="I171" s="17">
        <v>0.05</v>
      </c>
      <c r="J171" s="17">
        <v>5.4</v>
      </c>
      <c r="K171" s="17">
        <v>0</v>
      </c>
      <c r="L171" s="17">
        <v>0</v>
      </c>
      <c r="M171" s="17">
        <v>33.5</v>
      </c>
      <c r="N171" s="17">
        <v>0.52</v>
      </c>
      <c r="O171" s="17">
        <v>44</v>
      </c>
      <c r="P171" s="17">
        <v>0.8</v>
      </c>
      <c r="Q171" s="131"/>
      <c r="R171" s="51"/>
      <c r="S171" s="81"/>
    </row>
    <row r="172" spans="1:18" s="7" customFormat="1" ht="19.5" customHeight="1">
      <c r="A172" s="31">
        <v>10.68</v>
      </c>
      <c r="B172" s="31" t="s">
        <v>160</v>
      </c>
      <c r="C172" s="13" t="s">
        <v>158</v>
      </c>
      <c r="D172" s="6" t="s">
        <v>137</v>
      </c>
      <c r="E172" s="6">
        <v>8.51</v>
      </c>
      <c r="F172" s="6">
        <v>14.18</v>
      </c>
      <c r="G172" s="17">
        <v>17.76</v>
      </c>
      <c r="H172" s="6">
        <v>232</v>
      </c>
      <c r="I172" s="6">
        <v>0.01</v>
      </c>
      <c r="J172" s="6">
        <v>2.08</v>
      </c>
      <c r="K172" s="6">
        <v>0</v>
      </c>
      <c r="L172" s="6">
        <v>0</v>
      </c>
      <c r="M172" s="6">
        <v>11.9</v>
      </c>
      <c r="N172" s="6">
        <v>0</v>
      </c>
      <c r="O172" s="6">
        <v>0</v>
      </c>
      <c r="P172" s="6">
        <v>0.19</v>
      </c>
      <c r="Q172" s="65" t="s">
        <v>106</v>
      </c>
      <c r="R172" s="53"/>
    </row>
    <row r="173" spans="1:18" s="7" customFormat="1" ht="22.5" customHeight="1">
      <c r="A173" s="35">
        <v>1.8</v>
      </c>
      <c r="B173" s="35" t="s">
        <v>128</v>
      </c>
      <c r="C173" s="9" t="s">
        <v>21</v>
      </c>
      <c r="D173" s="17">
        <v>40</v>
      </c>
      <c r="E173" s="17">
        <v>3.75</v>
      </c>
      <c r="F173" s="17">
        <v>0.5</v>
      </c>
      <c r="G173" s="6">
        <v>24.5</v>
      </c>
      <c r="H173" s="17">
        <v>117.5</v>
      </c>
      <c r="I173" s="17">
        <v>0.04</v>
      </c>
      <c r="J173" s="17">
        <v>0.1</v>
      </c>
      <c r="K173" s="17">
        <v>0.3</v>
      </c>
      <c r="L173" s="17">
        <v>0.95</v>
      </c>
      <c r="M173" s="17">
        <v>0</v>
      </c>
      <c r="N173" s="17">
        <v>4.2</v>
      </c>
      <c r="O173" s="17">
        <v>0</v>
      </c>
      <c r="P173" s="17">
        <v>0.7</v>
      </c>
      <c r="Q173" s="64" t="s">
        <v>110</v>
      </c>
      <c r="R173" s="52"/>
    </row>
    <row r="174" spans="1:19" s="7" customFormat="1" ht="15" customHeight="1">
      <c r="A174" s="35">
        <v>1.32</v>
      </c>
      <c r="B174" s="35" t="s">
        <v>128</v>
      </c>
      <c r="C174" s="21" t="s">
        <v>76</v>
      </c>
      <c r="D174" s="17">
        <v>40</v>
      </c>
      <c r="E174" s="17">
        <v>2.4</v>
      </c>
      <c r="F174" s="17">
        <v>0.4</v>
      </c>
      <c r="G174" s="17">
        <v>12.2</v>
      </c>
      <c r="H174" s="17">
        <v>64</v>
      </c>
      <c r="I174" s="17">
        <v>0.16</v>
      </c>
      <c r="J174" s="17">
        <v>0</v>
      </c>
      <c r="K174" s="17">
        <v>0.52</v>
      </c>
      <c r="L174" s="17">
        <v>0.92</v>
      </c>
      <c r="M174" s="17">
        <v>1.84</v>
      </c>
      <c r="N174" s="17">
        <v>13.41</v>
      </c>
      <c r="O174" s="17">
        <v>0</v>
      </c>
      <c r="P174" s="17">
        <v>1.8</v>
      </c>
      <c r="Q174" s="131" t="s">
        <v>107</v>
      </c>
      <c r="R174" s="53"/>
      <c r="S174" s="81"/>
    </row>
    <row r="175" spans="1:19" s="30" customFormat="1" ht="14.25" customHeight="1">
      <c r="A175" s="35"/>
      <c r="B175" s="35">
        <v>686</v>
      </c>
      <c r="C175" s="21" t="s">
        <v>182</v>
      </c>
      <c r="D175" s="17" t="s">
        <v>11</v>
      </c>
      <c r="E175" s="17">
        <v>0.4</v>
      </c>
      <c r="F175" s="17">
        <v>0</v>
      </c>
      <c r="G175" s="17">
        <v>9.1</v>
      </c>
      <c r="H175" s="17">
        <v>35</v>
      </c>
      <c r="I175" s="17">
        <v>0.1</v>
      </c>
      <c r="J175" s="17">
        <v>9.4</v>
      </c>
      <c r="K175" s="17">
        <v>0.1</v>
      </c>
      <c r="L175" s="17">
        <v>0</v>
      </c>
      <c r="M175" s="17">
        <v>29.9</v>
      </c>
      <c r="N175" s="17">
        <v>0</v>
      </c>
      <c r="O175" s="17">
        <v>0</v>
      </c>
      <c r="P175" s="17">
        <v>0.8</v>
      </c>
      <c r="Q175" s="136">
        <v>33.2</v>
      </c>
      <c r="R175" s="83"/>
      <c r="S175" s="139"/>
    </row>
    <row r="176" spans="1:19" s="7" customFormat="1" ht="15.75" customHeight="1">
      <c r="A176" s="24">
        <v>78</v>
      </c>
      <c r="B176" s="24"/>
      <c r="C176" s="25" t="s">
        <v>31</v>
      </c>
      <c r="D176" s="82"/>
      <c r="E176" s="82">
        <f aca="true" t="shared" si="18" ref="E176:P176">SUM(E169:E175)</f>
        <v>25.47</v>
      </c>
      <c r="F176" s="82">
        <f t="shared" si="18"/>
        <v>26.479999999999997</v>
      </c>
      <c r="G176" s="82">
        <f t="shared" si="18"/>
        <v>126.82</v>
      </c>
      <c r="H176" s="82">
        <f t="shared" si="18"/>
        <v>849.7</v>
      </c>
      <c r="I176" s="82">
        <f t="shared" si="18"/>
        <v>1.61</v>
      </c>
      <c r="J176" s="82">
        <f t="shared" si="18"/>
        <v>35.38</v>
      </c>
      <c r="K176" s="82">
        <f t="shared" si="18"/>
        <v>1.8900000000000001</v>
      </c>
      <c r="L176" s="82">
        <f t="shared" si="18"/>
        <v>1.87</v>
      </c>
      <c r="M176" s="82">
        <f t="shared" si="18"/>
        <v>155.4</v>
      </c>
      <c r="N176" s="82">
        <f t="shared" si="18"/>
        <v>119.42999999999999</v>
      </c>
      <c r="O176" s="82">
        <f t="shared" si="18"/>
        <v>87.69999999999999</v>
      </c>
      <c r="P176" s="82">
        <f t="shared" si="18"/>
        <v>5.699999999999999</v>
      </c>
      <c r="Q176" s="55"/>
      <c r="R176" s="55"/>
      <c r="S176" s="81"/>
    </row>
    <row r="177" spans="1:18" s="7" customFormat="1" ht="23.25" customHeight="1">
      <c r="A177" s="18"/>
      <c r="B177" s="18"/>
      <c r="C177" s="161" t="s">
        <v>206</v>
      </c>
      <c r="D177" s="168"/>
      <c r="E177" s="168"/>
      <c r="F177" s="168"/>
      <c r="G177" s="93"/>
      <c r="H177" s="168"/>
      <c r="I177" s="168"/>
      <c r="J177" s="168"/>
      <c r="K177" s="168"/>
      <c r="L177" s="168"/>
      <c r="M177" s="168"/>
      <c r="N177" s="168"/>
      <c r="O177" s="168"/>
      <c r="P177" s="168"/>
      <c r="Q177" s="75">
        <v>9.98</v>
      </c>
      <c r="R177" s="52"/>
    </row>
    <row r="178" spans="1:18" s="7" customFormat="1" ht="23.25" customHeight="1">
      <c r="A178" s="18"/>
      <c r="B178" s="155"/>
      <c r="C178" s="161"/>
      <c r="D178" s="168"/>
      <c r="E178" s="168" t="s">
        <v>193</v>
      </c>
      <c r="F178" s="168"/>
      <c r="G178" s="93"/>
      <c r="H178" s="168"/>
      <c r="I178" s="168"/>
      <c r="J178" s="168"/>
      <c r="K178" s="168"/>
      <c r="L178" s="168"/>
      <c r="M178" s="168"/>
      <c r="N178" s="168"/>
      <c r="O178" s="168"/>
      <c r="P178" s="168"/>
      <c r="Q178" s="75"/>
      <c r="R178" s="52"/>
    </row>
    <row r="179" spans="1:19" s="7" customFormat="1" ht="18.75" customHeight="1">
      <c r="A179" s="31" t="s">
        <v>124</v>
      </c>
      <c r="B179" s="31">
        <v>570</v>
      </c>
      <c r="C179" s="21" t="s">
        <v>115</v>
      </c>
      <c r="D179" s="14" t="s">
        <v>135</v>
      </c>
      <c r="E179" s="32">
        <v>0.4</v>
      </c>
      <c r="F179" s="32">
        <v>2.7</v>
      </c>
      <c r="G179" s="177">
        <v>2.65</v>
      </c>
      <c r="H179" s="32">
        <v>36.5</v>
      </c>
      <c r="I179" s="32">
        <v>0.7</v>
      </c>
      <c r="J179" s="32">
        <v>0.9</v>
      </c>
      <c r="K179" s="32">
        <v>1.2</v>
      </c>
      <c r="L179" s="32">
        <v>0</v>
      </c>
      <c r="M179" s="32">
        <v>3.4</v>
      </c>
      <c r="N179" s="32">
        <v>12.3</v>
      </c>
      <c r="O179" s="32">
        <v>3.6</v>
      </c>
      <c r="P179" s="32">
        <v>0.1</v>
      </c>
      <c r="Q179" s="143"/>
      <c r="R179" s="55"/>
      <c r="S179" s="81"/>
    </row>
    <row r="180" spans="1:19" s="7" customFormat="1" ht="24.75" customHeight="1">
      <c r="A180" s="31"/>
      <c r="B180" s="31">
        <v>134</v>
      </c>
      <c r="C180" s="13" t="s">
        <v>148</v>
      </c>
      <c r="D180" s="6">
        <v>250</v>
      </c>
      <c r="E180" s="6">
        <v>5.2</v>
      </c>
      <c r="F180" s="6">
        <v>4.6</v>
      </c>
      <c r="G180" s="32">
        <v>14.4</v>
      </c>
      <c r="H180" s="6">
        <v>151</v>
      </c>
      <c r="I180" s="6">
        <v>0.22</v>
      </c>
      <c r="J180" s="6">
        <v>15.5</v>
      </c>
      <c r="K180" s="6">
        <v>0.17</v>
      </c>
      <c r="L180" s="6">
        <v>0</v>
      </c>
      <c r="M180" s="6">
        <v>89.6</v>
      </c>
      <c r="N180" s="6">
        <v>22.2</v>
      </c>
      <c r="O180" s="6">
        <v>35.3</v>
      </c>
      <c r="P180" s="6">
        <v>2.75</v>
      </c>
      <c r="Q180" s="137">
        <v>23.39</v>
      </c>
      <c r="R180" s="51"/>
      <c r="S180" s="81"/>
    </row>
    <row r="181" spans="1:18" s="7" customFormat="1" ht="18" customHeight="1">
      <c r="A181" s="22">
        <v>14.09</v>
      </c>
      <c r="B181" s="33">
        <v>393</v>
      </c>
      <c r="C181" s="4" t="s">
        <v>146</v>
      </c>
      <c r="D181" s="159">
        <v>100</v>
      </c>
      <c r="E181" s="159">
        <v>10.6</v>
      </c>
      <c r="F181" s="159">
        <v>17.2</v>
      </c>
      <c r="G181" s="6">
        <v>0.2</v>
      </c>
      <c r="H181" s="159">
        <v>196</v>
      </c>
      <c r="I181" s="159">
        <v>0.2</v>
      </c>
      <c r="J181" s="159">
        <v>0</v>
      </c>
      <c r="K181" s="159">
        <v>0</v>
      </c>
      <c r="L181" s="159">
        <v>0</v>
      </c>
      <c r="M181" s="159">
        <v>32</v>
      </c>
      <c r="N181" s="159">
        <v>0</v>
      </c>
      <c r="O181" s="159">
        <v>0</v>
      </c>
      <c r="P181" s="159">
        <v>1.4</v>
      </c>
      <c r="Q181" s="64" t="s">
        <v>110</v>
      </c>
      <c r="R181" s="52"/>
    </row>
    <row r="182" spans="1:19" s="7" customFormat="1" ht="20.25" customHeight="1">
      <c r="A182" s="35"/>
      <c r="B182" s="22">
        <v>44.3</v>
      </c>
      <c r="C182" s="88" t="s">
        <v>77</v>
      </c>
      <c r="D182" s="176">
        <v>180</v>
      </c>
      <c r="E182" s="176">
        <v>5.4</v>
      </c>
      <c r="F182" s="176">
        <v>6.2</v>
      </c>
      <c r="G182" s="17">
        <v>24.1</v>
      </c>
      <c r="H182" s="176">
        <v>186</v>
      </c>
      <c r="I182" s="176">
        <v>0.02</v>
      </c>
      <c r="J182" s="176">
        <v>20.5</v>
      </c>
      <c r="K182" s="176">
        <v>0</v>
      </c>
      <c r="L182" s="176">
        <v>0.12</v>
      </c>
      <c r="M182" s="176">
        <v>84</v>
      </c>
      <c r="N182" s="176">
        <v>0</v>
      </c>
      <c r="O182" s="176">
        <v>0</v>
      </c>
      <c r="P182" s="176">
        <v>3.6</v>
      </c>
      <c r="Q182" s="131"/>
      <c r="R182" s="52"/>
      <c r="S182" s="81"/>
    </row>
    <row r="183" spans="1:18" s="7" customFormat="1" ht="22.5" customHeight="1">
      <c r="A183" s="23">
        <v>6.48</v>
      </c>
      <c r="B183" s="23">
        <v>639</v>
      </c>
      <c r="C183" s="34" t="s">
        <v>188</v>
      </c>
      <c r="D183" s="17">
        <v>200</v>
      </c>
      <c r="E183" s="6">
        <v>7.6</v>
      </c>
      <c r="F183" s="6">
        <v>2.2</v>
      </c>
      <c r="G183" s="32">
        <v>23</v>
      </c>
      <c r="H183" s="6">
        <v>137</v>
      </c>
      <c r="I183" s="6">
        <v>0.02</v>
      </c>
      <c r="J183" s="6">
        <v>24</v>
      </c>
      <c r="K183" s="6">
        <v>0.01</v>
      </c>
      <c r="L183" s="6">
        <v>0</v>
      </c>
      <c r="M183" s="6">
        <v>0</v>
      </c>
      <c r="N183" s="6">
        <v>0</v>
      </c>
      <c r="O183" s="6">
        <v>0</v>
      </c>
      <c r="P183" s="6">
        <v>0.4</v>
      </c>
      <c r="Q183" s="75" t="s">
        <v>108</v>
      </c>
      <c r="R183" s="53"/>
    </row>
    <row r="184" spans="1:18" s="7" customFormat="1" ht="24" customHeight="1">
      <c r="A184" s="35">
        <v>1.8</v>
      </c>
      <c r="B184" s="35" t="s">
        <v>128</v>
      </c>
      <c r="C184" s="9" t="s">
        <v>21</v>
      </c>
      <c r="D184" s="17">
        <v>40</v>
      </c>
      <c r="E184" s="17">
        <v>3.75</v>
      </c>
      <c r="F184" s="17">
        <v>0.5</v>
      </c>
      <c r="G184" s="6">
        <v>24.5</v>
      </c>
      <c r="H184" s="17">
        <v>117.5</v>
      </c>
      <c r="I184" s="17">
        <v>0.04</v>
      </c>
      <c r="J184" s="17">
        <v>0.1</v>
      </c>
      <c r="K184" s="17">
        <v>0.3</v>
      </c>
      <c r="L184" s="17">
        <v>0.95</v>
      </c>
      <c r="M184" s="17">
        <v>13</v>
      </c>
      <c r="N184" s="17">
        <v>41.6</v>
      </c>
      <c r="O184" s="17">
        <v>17.5</v>
      </c>
      <c r="P184" s="17">
        <v>0.28</v>
      </c>
      <c r="Q184" s="65" t="s">
        <v>106</v>
      </c>
      <c r="R184" s="53"/>
    </row>
    <row r="185" spans="1:19" s="30" customFormat="1" ht="19.5" customHeight="1">
      <c r="A185" s="35">
        <v>1.32</v>
      </c>
      <c r="B185" s="35" t="s">
        <v>128</v>
      </c>
      <c r="C185" s="21" t="s">
        <v>76</v>
      </c>
      <c r="D185" s="17">
        <v>40</v>
      </c>
      <c r="E185" s="17">
        <v>2.4</v>
      </c>
      <c r="F185" s="17">
        <v>0.4</v>
      </c>
      <c r="G185" s="17">
        <v>12.2</v>
      </c>
      <c r="H185" s="17">
        <v>64</v>
      </c>
      <c r="I185" s="17">
        <v>0.16</v>
      </c>
      <c r="J185" s="17">
        <v>0</v>
      </c>
      <c r="K185" s="17">
        <v>0.52</v>
      </c>
      <c r="L185" s="17">
        <v>0.92</v>
      </c>
      <c r="M185" s="17">
        <v>1.84</v>
      </c>
      <c r="N185" s="17">
        <v>13.41</v>
      </c>
      <c r="O185" s="17">
        <v>0</v>
      </c>
      <c r="P185" s="17">
        <v>1.8</v>
      </c>
      <c r="Q185" s="133">
        <f>SUM(Q180:Q184)</f>
        <v>23.39</v>
      </c>
      <c r="R185" s="83"/>
      <c r="S185" s="139"/>
    </row>
    <row r="186" spans="1:19" s="7" customFormat="1" ht="18.75" customHeight="1">
      <c r="A186" s="36">
        <v>78</v>
      </c>
      <c r="B186" s="36"/>
      <c r="C186" s="19" t="s">
        <v>31</v>
      </c>
      <c r="D186" s="79"/>
      <c r="E186" s="79">
        <f aca="true" t="shared" si="19" ref="E186:Q186">SUM(E179:E185)</f>
        <v>35.35</v>
      </c>
      <c r="F186" s="79">
        <f t="shared" si="19"/>
        <v>33.8</v>
      </c>
      <c r="G186" s="79">
        <f t="shared" si="19"/>
        <v>101.05</v>
      </c>
      <c r="H186" s="79">
        <f t="shared" si="19"/>
        <v>888</v>
      </c>
      <c r="I186" s="79">
        <f t="shared" si="19"/>
        <v>1.3599999999999999</v>
      </c>
      <c r="J186" s="79">
        <f t="shared" si="19"/>
        <v>61</v>
      </c>
      <c r="K186" s="79">
        <f t="shared" si="19"/>
        <v>2.2</v>
      </c>
      <c r="L186" s="79">
        <f t="shared" si="19"/>
        <v>1.9899999999999998</v>
      </c>
      <c r="M186" s="79">
        <f t="shared" si="19"/>
        <v>223.84</v>
      </c>
      <c r="N186" s="79">
        <f t="shared" si="19"/>
        <v>89.50999999999999</v>
      </c>
      <c r="O186" s="79">
        <f t="shared" si="19"/>
        <v>56.4</v>
      </c>
      <c r="P186" s="79">
        <f t="shared" si="19"/>
        <v>10.33</v>
      </c>
      <c r="Q186" s="79">
        <f t="shared" si="19"/>
        <v>46.78</v>
      </c>
      <c r="R186" s="58"/>
      <c r="S186" s="81"/>
    </row>
    <row r="187" spans="1:19" s="7" customFormat="1" ht="22.5" customHeight="1">
      <c r="A187" s="18"/>
      <c r="B187" s="18"/>
      <c r="C187" s="161" t="s">
        <v>207</v>
      </c>
      <c r="D187" s="168"/>
      <c r="E187" s="168"/>
      <c r="F187" s="168"/>
      <c r="G187" s="79"/>
      <c r="H187" s="168"/>
      <c r="I187" s="168"/>
      <c r="J187" s="168"/>
      <c r="K187" s="168"/>
      <c r="L187" s="168"/>
      <c r="M187" s="168"/>
      <c r="N187" s="168"/>
      <c r="O187" s="168"/>
      <c r="P187" s="168"/>
      <c r="Q187" s="128"/>
      <c r="R187" s="52"/>
      <c r="S187" s="81"/>
    </row>
    <row r="188" spans="1:19" s="30" customFormat="1" ht="18.75" customHeight="1">
      <c r="A188" s="18"/>
      <c r="B188" s="18"/>
      <c r="C188" s="171"/>
      <c r="D188" s="173"/>
      <c r="E188" s="173" t="s">
        <v>193</v>
      </c>
      <c r="F188" s="170"/>
      <c r="G188" s="84"/>
      <c r="H188" s="170"/>
      <c r="I188" s="170"/>
      <c r="J188" s="170"/>
      <c r="K188" s="170"/>
      <c r="L188" s="170"/>
      <c r="M188" s="170"/>
      <c r="N188" s="170"/>
      <c r="O188" s="170"/>
      <c r="P188" s="170"/>
      <c r="Q188" s="129">
        <v>82.59</v>
      </c>
      <c r="R188" s="83"/>
      <c r="S188" s="139"/>
    </row>
    <row r="189" spans="1:19" s="7" customFormat="1" ht="18" customHeight="1">
      <c r="A189" s="31" t="s">
        <v>120</v>
      </c>
      <c r="B189" s="31">
        <v>24</v>
      </c>
      <c r="C189" s="13" t="s">
        <v>172</v>
      </c>
      <c r="D189" s="6">
        <v>30</v>
      </c>
      <c r="E189" s="6">
        <v>0.7</v>
      </c>
      <c r="F189" s="6">
        <v>0.1</v>
      </c>
      <c r="G189" s="177">
        <v>4</v>
      </c>
      <c r="H189" s="6">
        <v>21</v>
      </c>
      <c r="I189" s="6">
        <v>0</v>
      </c>
      <c r="J189" s="6">
        <v>3.6</v>
      </c>
      <c r="K189" s="6">
        <v>0</v>
      </c>
      <c r="L189" s="6">
        <v>0</v>
      </c>
      <c r="M189" s="6">
        <v>5.8</v>
      </c>
      <c r="N189" s="6">
        <v>0</v>
      </c>
      <c r="O189" s="6">
        <v>0</v>
      </c>
      <c r="P189" s="6">
        <v>0.2</v>
      </c>
      <c r="Q189" s="143"/>
      <c r="R189" s="57"/>
      <c r="S189" s="81"/>
    </row>
    <row r="190" spans="1:19" s="7" customFormat="1" ht="15.75" customHeight="1">
      <c r="A190" s="35" t="s">
        <v>123</v>
      </c>
      <c r="B190" s="31">
        <v>111</v>
      </c>
      <c r="C190" s="21" t="s">
        <v>181</v>
      </c>
      <c r="D190" s="14" t="s">
        <v>13</v>
      </c>
      <c r="E190" s="32">
        <v>3.4</v>
      </c>
      <c r="F190" s="32">
        <v>2.6</v>
      </c>
      <c r="G190" s="6">
        <v>17</v>
      </c>
      <c r="H190" s="32">
        <v>185</v>
      </c>
      <c r="I190" s="32">
        <v>0.2</v>
      </c>
      <c r="J190" s="32">
        <v>12.6</v>
      </c>
      <c r="K190" s="32">
        <v>0</v>
      </c>
      <c r="L190" s="32">
        <v>0</v>
      </c>
      <c r="M190" s="32">
        <v>73.8</v>
      </c>
      <c r="N190" s="32">
        <v>0</v>
      </c>
      <c r="O190" s="32">
        <v>0</v>
      </c>
      <c r="P190" s="32">
        <v>0.9</v>
      </c>
      <c r="Q190" s="143"/>
      <c r="R190" s="58"/>
      <c r="S190" s="81"/>
    </row>
    <row r="191" spans="1:18" s="7" customFormat="1" ht="24" customHeight="1">
      <c r="A191" s="22">
        <v>14.09</v>
      </c>
      <c r="B191" s="22">
        <v>478</v>
      </c>
      <c r="C191" s="4" t="s">
        <v>130</v>
      </c>
      <c r="D191" s="149">
        <v>250</v>
      </c>
      <c r="E191" s="149">
        <v>17</v>
      </c>
      <c r="F191" s="149">
        <v>11.2</v>
      </c>
      <c r="G191" s="32">
        <v>26.6</v>
      </c>
      <c r="H191" s="149">
        <v>320</v>
      </c>
      <c r="I191" s="149">
        <v>0</v>
      </c>
      <c r="J191" s="149">
        <v>0</v>
      </c>
      <c r="K191" s="149">
        <v>0</v>
      </c>
      <c r="L191" s="149">
        <v>0</v>
      </c>
      <c r="M191" s="149">
        <v>5.7</v>
      </c>
      <c r="N191" s="149">
        <v>0</v>
      </c>
      <c r="O191" s="149">
        <v>0</v>
      </c>
      <c r="P191" s="149">
        <v>0.1</v>
      </c>
      <c r="Q191" s="35">
        <v>9.61</v>
      </c>
      <c r="R191" s="53"/>
    </row>
    <row r="192" spans="1:19" s="7" customFormat="1" ht="24.75" customHeight="1">
      <c r="A192" s="23">
        <v>10.98</v>
      </c>
      <c r="B192" s="31" t="s">
        <v>186</v>
      </c>
      <c r="C192" s="13" t="s">
        <v>185</v>
      </c>
      <c r="D192" s="17">
        <v>200</v>
      </c>
      <c r="E192" s="6">
        <v>0.6</v>
      </c>
      <c r="F192" s="6">
        <v>0.2</v>
      </c>
      <c r="G192" s="149">
        <v>27</v>
      </c>
      <c r="H192" s="6">
        <v>111</v>
      </c>
      <c r="I192" s="6">
        <v>0.1</v>
      </c>
      <c r="J192" s="6">
        <v>11.54</v>
      </c>
      <c r="K192" s="6">
        <v>76</v>
      </c>
      <c r="L192" s="6">
        <v>0</v>
      </c>
      <c r="M192" s="6">
        <v>0</v>
      </c>
      <c r="N192" s="6">
        <v>0</v>
      </c>
      <c r="O192" s="6">
        <v>1.2</v>
      </c>
      <c r="P192" s="6">
        <v>1.4</v>
      </c>
      <c r="Q192" s="131"/>
      <c r="R192" s="53"/>
      <c r="S192" s="81"/>
    </row>
    <row r="193" spans="1:18" s="7" customFormat="1" ht="24" customHeight="1">
      <c r="A193" s="35">
        <v>1.8</v>
      </c>
      <c r="B193" s="35" t="s">
        <v>128</v>
      </c>
      <c r="C193" s="9" t="s">
        <v>21</v>
      </c>
      <c r="D193" s="17">
        <v>40</v>
      </c>
      <c r="E193" s="17">
        <v>3.75</v>
      </c>
      <c r="F193" s="17">
        <v>0.5</v>
      </c>
      <c r="G193" s="6">
        <v>24.5</v>
      </c>
      <c r="H193" s="17">
        <v>117.5</v>
      </c>
      <c r="I193" s="17">
        <v>0.04</v>
      </c>
      <c r="J193" s="17">
        <v>0.1</v>
      </c>
      <c r="K193" s="17">
        <v>0.3</v>
      </c>
      <c r="L193" s="17">
        <v>0.95</v>
      </c>
      <c r="M193" s="17">
        <v>0</v>
      </c>
      <c r="N193" s="17">
        <v>4.2</v>
      </c>
      <c r="O193" s="17">
        <v>0</v>
      </c>
      <c r="P193" s="17">
        <v>0.7</v>
      </c>
      <c r="Q193" s="31">
        <v>7.12</v>
      </c>
      <c r="R193" s="52"/>
    </row>
    <row r="194" spans="1:18" s="7" customFormat="1" ht="19.5" customHeight="1">
      <c r="A194" s="35">
        <v>1.32</v>
      </c>
      <c r="B194" s="35" t="s">
        <v>128</v>
      </c>
      <c r="C194" s="25" t="s">
        <v>76</v>
      </c>
      <c r="D194" s="17">
        <v>40</v>
      </c>
      <c r="E194" s="17">
        <v>2.4</v>
      </c>
      <c r="F194" s="17">
        <v>0.4</v>
      </c>
      <c r="G194" s="17">
        <v>12.2</v>
      </c>
      <c r="H194" s="17">
        <v>64</v>
      </c>
      <c r="I194" s="17">
        <v>0.16</v>
      </c>
      <c r="J194" s="17">
        <v>0</v>
      </c>
      <c r="K194" s="17">
        <v>0.52</v>
      </c>
      <c r="L194" s="17">
        <v>0.92</v>
      </c>
      <c r="M194" s="17">
        <v>1.84</v>
      </c>
      <c r="N194" s="17">
        <v>13.41</v>
      </c>
      <c r="O194" s="17">
        <v>0</v>
      </c>
      <c r="P194" s="17">
        <v>1.8</v>
      </c>
      <c r="Q194" s="65" t="s">
        <v>106</v>
      </c>
      <c r="R194" s="53"/>
    </row>
    <row r="195" spans="1:19" s="30" customFormat="1" ht="21.75" customHeight="1">
      <c r="A195" s="36">
        <v>78</v>
      </c>
      <c r="B195" s="36"/>
      <c r="C195" s="19" t="s">
        <v>31</v>
      </c>
      <c r="D195" s="79"/>
      <c r="E195" s="79">
        <f>E194+E193+E192+E191+E190+E189</f>
        <v>27.849999999999998</v>
      </c>
      <c r="F195" s="79">
        <f aca="true" t="shared" si="20" ref="F195:P195">F194+F193+F192+F191+F190+F189</f>
        <v>14.999999999999998</v>
      </c>
      <c r="G195" s="79">
        <f t="shared" si="20"/>
        <v>111.30000000000001</v>
      </c>
      <c r="H195" s="79">
        <f t="shared" si="20"/>
        <v>818.5</v>
      </c>
      <c r="I195" s="79">
        <f t="shared" si="20"/>
        <v>0.5</v>
      </c>
      <c r="J195" s="79">
        <f t="shared" si="20"/>
        <v>27.84</v>
      </c>
      <c r="K195" s="79">
        <f t="shared" si="20"/>
        <v>76.82</v>
      </c>
      <c r="L195" s="79">
        <f t="shared" si="20"/>
        <v>1.87</v>
      </c>
      <c r="M195" s="79">
        <f t="shared" si="20"/>
        <v>87.14</v>
      </c>
      <c r="N195" s="79">
        <f t="shared" si="20"/>
        <v>17.61</v>
      </c>
      <c r="O195" s="79">
        <f t="shared" si="20"/>
        <v>1.2</v>
      </c>
      <c r="P195" s="79">
        <f t="shared" si="20"/>
        <v>5.1000000000000005</v>
      </c>
      <c r="Q195" s="133">
        <f>SUM(Q192:Q194)</f>
        <v>7.12</v>
      </c>
      <c r="R195" s="83"/>
      <c r="S195" s="139"/>
    </row>
    <row r="196" spans="1:19" s="7" customFormat="1" ht="39" customHeight="1">
      <c r="A196" s="18"/>
      <c r="B196" s="18"/>
      <c r="C196" s="172" t="s">
        <v>208</v>
      </c>
      <c r="D196" s="173"/>
      <c r="E196" s="173"/>
      <c r="F196" s="173"/>
      <c r="G196" s="79"/>
      <c r="H196" s="173"/>
      <c r="I196" s="173"/>
      <c r="J196" s="173"/>
      <c r="K196" s="173"/>
      <c r="L196" s="173"/>
      <c r="M196" s="173"/>
      <c r="N196" s="173"/>
      <c r="O196" s="173"/>
      <c r="P196" s="174"/>
      <c r="Q196" s="128">
        <v>6.63</v>
      </c>
      <c r="R196" s="52"/>
      <c r="S196" s="81"/>
    </row>
    <row r="197" spans="1:19" s="30" customFormat="1" ht="21.75" customHeight="1">
      <c r="A197" s="18"/>
      <c r="B197" s="18"/>
      <c r="C197" s="169"/>
      <c r="D197" s="173"/>
      <c r="E197" s="173" t="s">
        <v>193</v>
      </c>
      <c r="F197" s="170"/>
      <c r="G197" s="84"/>
      <c r="H197" s="170"/>
      <c r="I197" s="170"/>
      <c r="J197" s="170"/>
      <c r="K197" s="170"/>
      <c r="L197" s="170"/>
      <c r="M197" s="170"/>
      <c r="N197" s="170"/>
      <c r="O197" s="170"/>
      <c r="P197" s="170"/>
      <c r="Q197" s="129"/>
      <c r="R197" s="83"/>
      <c r="S197" s="139"/>
    </row>
    <row r="198" spans="1:19" s="7" customFormat="1" ht="22.5" customHeight="1">
      <c r="A198" s="31" t="s">
        <v>125</v>
      </c>
      <c r="B198" s="31">
        <v>19</v>
      </c>
      <c r="C198" s="13" t="s">
        <v>175</v>
      </c>
      <c r="D198" s="6">
        <v>30</v>
      </c>
      <c r="E198" s="6">
        <v>1.4</v>
      </c>
      <c r="F198" s="6">
        <v>0.1</v>
      </c>
      <c r="G198" s="177">
        <v>2.3</v>
      </c>
      <c r="H198" s="6">
        <v>30</v>
      </c>
      <c r="I198" s="6">
        <v>0.02</v>
      </c>
      <c r="J198" s="6">
        <v>3</v>
      </c>
      <c r="K198" s="6">
        <v>0</v>
      </c>
      <c r="L198" s="6">
        <v>0</v>
      </c>
      <c r="M198" s="6">
        <v>6.9</v>
      </c>
      <c r="N198" s="6">
        <v>0</v>
      </c>
      <c r="O198" s="6">
        <v>9.9</v>
      </c>
      <c r="P198" s="6">
        <v>0.3</v>
      </c>
      <c r="Q198" s="143"/>
      <c r="R198" s="59"/>
      <c r="S198" s="81"/>
    </row>
    <row r="199" spans="1:19" s="7" customFormat="1" ht="18.75" customHeight="1">
      <c r="A199" s="22">
        <v>35.66</v>
      </c>
      <c r="B199" s="31">
        <v>147</v>
      </c>
      <c r="C199" s="13" t="s">
        <v>170</v>
      </c>
      <c r="D199" s="6" t="s">
        <v>13</v>
      </c>
      <c r="E199" s="6">
        <v>2.5</v>
      </c>
      <c r="F199" s="6">
        <v>4.5</v>
      </c>
      <c r="G199" s="6">
        <v>6.5</v>
      </c>
      <c r="H199" s="6">
        <v>122.5</v>
      </c>
      <c r="I199" s="6">
        <v>0.2</v>
      </c>
      <c r="J199" s="6">
        <v>20</v>
      </c>
      <c r="K199" s="6">
        <v>0.1</v>
      </c>
      <c r="L199" s="6">
        <v>0</v>
      </c>
      <c r="M199" s="6">
        <v>130</v>
      </c>
      <c r="N199" s="6">
        <v>85</v>
      </c>
      <c r="O199" s="6">
        <v>39</v>
      </c>
      <c r="P199" s="6">
        <v>1.5</v>
      </c>
      <c r="Q199" s="143"/>
      <c r="R199" s="58"/>
      <c r="S199" s="81"/>
    </row>
    <row r="200" spans="1:18" s="7" customFormat="1" ht="24.75" customHeight="1">
      <c r="A200" s="64" t="s">
        <v>121</v>
      </c>
      <c r="B200" s="64" t="s">
        <v>151</v>
      </c>
      <c r="C200" s="13" t="s">
        <v>73</v>
      </c>
      <c r="D200" s="6">
        <v>180</v>
      </c>
      <c r="E200" s="17">
        <v>6.3</v>
      </c>
      <c r="F200" s="17">
        <v>5</v>
      </c>
      <c r="G200" s="6">
        <v>38.9</v>
      </c>
      <c r="H200" s="17">
        <v>230</v>
      </c>
      <c r="I200" s="17">
        <v>0.05</v>
      </c>
      <c r="J200" s="17">
        <v>5.4</v>
      </c>
      <c r="K200" s="17">
        <v>0</v>
      </c>
      <c r="L200" s="17">
        <v>0</v>
      </c>
      <c r="M200" s="17">
        <v>33.5</v>
      </c>
      <c r="N200" s="17">
        <v>0.52</v>
      </c>
      <c r="O200" s="17">
        <v>44</v>
      </c>
      <c r="P200" s="17">
        <v>0.8</v>
      </c>
      <c r="Q200" s="31">
        <v>10.06</v>
      </c>
      <c r="R200" s="52"/>
    </row>
    <row r="201" spans="1:18" s="7" customFormat="1" ht="22.5" customHeight="1">
      <c r="A201" s="20">
        <v>11.94</v>
      </c>
      <c r="B201" s="35">
        <v>5</v>
      </c>
      <c r="C201" s="21" t="s">
        <v>156</v>
      </c>
      <c r="D201" s="17" t="s">
        <v>137</v>
      </c>
      <c r="E201" s="17">
        <v>15.2</v>
      </c>
      <c r="F201" s="17">
        <v>14.3</v>
      </c>
      <c r="G201" s="17">
        <v>34.7</v>
      </c>
      <c r="H201" s="17">
        <v>196</v>
      </c>
      <c r="I201" s="17">
        <v>0.01</v>
      </c>
      <c r="J201" s="17">
        <v>5.4</v>
      </c>
      <c r="K201" s="17">
        <v>0</v>
      </c>
      <c r="L201" s="17">
        <v>0</v>
      </c>
      <c r="M201" s="17">
        <v>40.2</v>
      </c>
      <c r="N201" s="17">
        <v>0</v>
      </c>
      <c r="O201" s="17">
        <v>52.8</v>
      </c>
      <c r="P201" s="6">
        <v>0.8</v>
      </c>
      <c r="Q201" s="31">
        <v>1.45</v>
      </c>
      <c r="R201" s="52"/>
    </row>
    <row r="202" spans="1:18" s="7" customFormat="1" ht="18" customHeight="1">
      <c r="A202" s="35">
        <v>1.32</v>
      </c>
      <c r="B202" s="35" t="s">
        <v>128</v>
      </c>
      <c r="C202" s="21" t="s">
        <v>76</v>
      </c>
      <c r="D202" s="17">
        <v>40</v>
      </c>
      <c r="E202" s="17">
        <v>2.4</v>
      </c>
      <c r="F202" s="17">
        <v>0.4</v>
      </c>
      <c r="G202" s="17">
        <v>12.2</v>
      </c>
      <c r="H202" s="17">
        <v>64</v>
      </c>
      <c r="I202" s="17">
        <v>0.16</v>
      </c>
      <c r="J202" s="17">
        <v>0</v>
      </c>
      <c r="K202" s="17">
        <v>0.52</v>
      </c>
      <c r="L202" s="17">
        <v>0.92</v>
      </c>
      <c r="M202" s="17">
        <v>1.84</v>
      </c>
      <c r="N202" s="17">
        <v>13.41</v>
      </c>
      <c r="O202" s="17">
        <v>0</v>
      </c>
      <c r="P202" s="17">
        <v>1.8</v>
      </c>
      <c r="Q202" s="64" t="s">
        <v>110</v>
      </c>
      <c r="R202" s="52"/>
    </row>
    <row r="203" spans="1:18" s="7" customFormat="1" ht="19.5" customHeight="1">
      <c r="A203" s="35">
        <v>1.5</v>
      </c>
      <c r="B203" s="35">
        <v>686</v>
      </c>
      <c r="C203" s="21" t="s">
        <v>138</v>
      </c>
      <c r="D203" s="6" t="s">
        <v>11</v>
      </c>
      <c r="E203" s="17">
        <v>0.2</v>
      </c>
      <c r="F203" s="17">
        <v>0</v>
      </c>
      <c r="G203" s="17">
        <v>13.9</v>
      </c>
      <c r="H203" s="17">
        <v>55</v>
      </c>
      <c r="I203" s="17">
        <v>0.04</v>
      </c>
      <c r="J203" s="17">
        <v>0.1</v>
      </c>
      <c r="K203" s="17">
        <v>0.3</v>
      </c>
      <c r="L203" s="17">
        <v>0.95</v>
      </c>
      <c r="M203" s="17">
        <v>67.1</v>
      </c>
      <c r="N203" s="17">
        <v>1.2</v>
      </c>
      <c r="O203" s="17">
        <v>2.6</v>
      </c>
      <c r="P203" s="17">
        <v>0.9</v>
      </c>
      <c r="Q203" s="65" t="s">
        <v>106</v>
      </c>
      <c r="R203" s="53"/>
    </row>
    <row r="204" spans="1:19" s="30" customFormat="1" ht="23.25" customHeight="1">
      <c r="A204" s="35">
        <v>1.8</v>
      </c>
      <c r="B204" s="35" t="s">
        <v>128</v>
      </c>
      <c r="C204" s="9" t="s">
        <v>21</v>
      </c>
      <c r="D204" s="17">
        <v>40</v>
      </c>
      <c r="E204" s="17">
        <v>3.75</v>
      </c>
      <c r="F204" s="17">
        <v>0.5</v>
      </c>
      <c r="G204" s="17">
        <v>24.5</v>
      </c>
      <c r="H204" s="17">
        <v>117.5</v>
      </c>
      <c r="I204" s="17">
        <v>0.04</v>
      </c>
      <c r="J204" s="17">
        <v>0.1</v>
      </c>
      <c r="K204" s="17">
        <v>0.3</v>
      </c>
      <c r="L204" s="17">
        <v>0.95</v>
      </c>
      <c r="M204" s="17">
        <v>0</v>
      </c>
      <c r="N204" s="17">
        <v>4.2</v>
      </c>
      <c r="O204" s="17">
        <v>0</v>
      </c>
      <c r="P204" s="17">
        <v>0.7</v>
      </c>
      <c r="Q204" s="79">
        <f>SUM(Q202:Q203)</f>
        <v>0</v>
      </c>
      <c r="R204" s="83"/>
      <c r="S204" s="139"/>
    </row>
    <row r="205" spans="1:19" s="7" customFormat="1" ht="27" customHeight="1">
      <c r="A205" s="24">
        <v>78</v>
      </c>
      <c r="B205" s="24"/>
      <c r="C205" s="25" t="s">
        <v>31</v>
      </c>
      <c r="D205" s="79"/>
      <c r="E205" s="79">
        <f>E204+E203+E202+E201+E200+E199+E198</f>
        <v>31.749999999999996</v>
      </c>
      <c r="F205" s="79">
        <f aca="true" t="shared" si="21" ref="F205:P205">F204+F203+F202+F201+F200+F199+F198</f>
        <v>24.800000000000004</v>
      </c>
      <c r="G205" s="79">
        <f t="shared" si="21"/>
        <v>133</v>
      </c>
      <c r="H205" s="79">
        <f t="shared" si="21"/>
        <v>815</v>
      </c>
      <c r="I205" s="79">
        <f t="shared" si="21"/>
        <v>0.52</v>
      </c>
      <c r="J205" s="79">
        <f t="shared" si="21"/>
        <v>34</v>
      </c>
      <c r="K205" s="79">
        <f t="shared" si="21"/>
        <v>1.2200000000000002</v>
      </c>
      <c r="L205" s="79">
        <f t="shared" si="21"/>
        <v>2.82</v>
      </c>
      <c r="M205" s="79">
        <f t="shared" si="21"/>
        <v>279.53999999999996</v>
      </c>
      <c r="N205" s="79">
        <f t="shared" si="21"/>
        <v>104.33</v>
      </c>
      <c r="O205" s="79">
        <f t="shared" si="21"/>
        <v>148.3</v>
      </c>
      <c r="P205" s="79">
        <f t="shared" si="21"/>
        <v>6.8</v>
      </c>
      <c r="Q205" s="131">
        <v>13.58</v>
      </c>
      <c r="R205" s="52"/>
      <c r="S205" s="81"/>
    </row>
    <row r="206" spans="1:19" s="7" customFormat="1" ht="24" customHeight="1">
      <c r="A206" s="18"/>
      <c r="B206" s="18"/>
      <c r="C206" s="161" t="s">
        <v>209</v>
      </c>
      <c r="D206" s="162"/>
      <c r="E206" s="162"/>
      <c r="F206" s="162"/>
      <c r="G206" s="79"/>
      <c r="H206" s="162"/>
      <c r="I206" s="162"/>
      <c r="J206" s="162"/>
      <c r="K206" s="162"/>
      <c r="L206" s="162"/>
      <c r="M206" s="162"/>
      <c r="N206" s="162"/>
      <c r="O206" s="162"/>
      <c r="P206" s="162"/>
      <c r="Q206" s="131">
        <v>21.51</v>
      </c>
      <c r="R206" s="53"/>
      <c r="S206" s="81"/>
    </row>
    <row r="207" spans="1:19" s="7" customFormat="1" ht="26.25" customHeight="1">
      <c r="A207" s="12"/>
      <c r="B207" s="12"/>
      <c r="C207" s="165"/>
      <c r="D207" s="166"/>
      <c r="E207" s="216" t="s">
        <v>193</v>
      </c>
      <c r="F207" s="166"/>
      <c r="G207" s="79"/>
      <c r="H207" s="166"/>
      <c r="I207" s="166"/>
      <c r="J207" s="166"/>
      <c r="K207" s="166"/>
      <c r="L207" s="166"/>
      <c r="M207" s="166"/>
      <c r="N207" s="166"/>
      <c r="O207" s="166"/>
      <c r="P207" s="167"/>
      <c r="Q207" s="143"/>
      <c r="R207" s="60"/>
      <c r="S207" s="81"/>
    </row>
    <row r="208" spans="1:19" s="30" customFormat="1" ht="29.25" customHeight="1">
      <c r="A208" s="20">
        <v>6.35</v>
      </c>
      <c r="B208" s="35">
        <v>14</v>
      </c>
      <c r="C208" s="21" t="s">
        <v>176</v>
      </c>
      <c r="D208" s="17">
        <v>60</v>
      </c>
      <c r="E208" s="17">
        <v>0.48</v>
      </c>
      <c r="F208" s="17">
        <v>0</v>
      </c>
      <c r="G208" s="177">
        <v>2.8</v>
      </c>
      <c r="H208" s="17">
        <v>12</v>
      </c>
      <c r="I208" s="17">
        <v>0.04</v>
      </c>
      <c r="J208" s="6">
        <v>6</v>
      </c>
      <c r="K208" s="17">
        <v>0</v>
      </c>
      <c r="L208" s="17">
        <v>0</v>
      </c>
      <c r="M208" s="17">
        <v>27.6</v>
      </c>
      <c r="N208" s="17">
        <v>0</v>
      </c>
      <c r="O208" s="17">
        <v>0</v>
      </c>
      <c r="P208" s="17">
        <v>0.72</v>
      </c>
      <c r="Q208" s="129">
        <v>82.36</v>
      </c>
      <c r="R208" s="83"/>
      <c r="S208" s="139"/>
    </row>
    <row r="209" spans="1:19" s="7" customFormat="1" ht="24" customHeight="1">
      <c r="A209" s="23">
        <v>9.58</v>
      </c>
      <c r="B209" s="31">
        <v>124</v>
      </c>
      <c r="C209" s="13" t="s">
        <v>133</v>
      </c>
      <c r="D209" s="6" t="s">
        <v>13</v>
      </c>
      <c r="E209" s="17">
        <v>4.2</v>
      </c>
      <c r="F209" s="17">
        <v>7.5</v>
      </c>
      <c r="G209" s="17">
        <v>12.21</v>
      </c>
      <c r="H209" s="17">
        <v>174</v>
      </c>
      <c r="I209" s="17">
        <v>0.01</v>
      </c>
      <c r="J209" s="17">
        <v>25.6</v>
      </c>
      <c r="K209" s="17">
        <v>0.8</v>
      </c>
      <c r="L209" s="17">
        <v>0</v>
      </c>
      <c r="M209" s="17">
        <v>17.3</v>
      </c>
      <c r="N209" s="17">
        <v>22.2</v>
      </c>
      <c r="O209" s="17">
        <v>47.5</v>
      </c>
      <c r="P209" s="17">
        <v>2</v>
      </c>
      <c r="Q209" s="128">
        <v>10.06</v>
      </c>
      <c r="R209" s="52"/>
      <c r="S209" s="81"/>
    </row>
    <row r="210" spans="1:19" s="7" customFormat="1" ht="20.25" customHeight="1">
      <c r="A210" s="35">
        <v>36.78</v>
      </c>
      <c r="B210" s="35">
        <v>492</v>
      </c>
      <c r="C210" s="21" t="s">
        <v>179</v>
      </c>
      <c r="D210" s="6">
        <v>250</v>
      </c>
      <c r="E210" s="17">
        <v>20.85</v>
      </c>
      <c r="F210" s="17">
        <v>18.9</v>
      </c>
      <c r="G210" s="17">
        <v>34.65</v>
      </c>
      <c r="H210" s="17">
        <v>391</v>
      </c>
      <c r="I210" s="17">
        <v>0.02</v>
      </c>
      <c r="J210" s="17">
        <v>0.7</v>
      </c>
      <c r="K210" s="17">
        <v>0</v>
      </c>
      <c r="L210" s="17">
        <v>0</v>
      </c>
      <c r="M210" s="17">
        <v>55.8</v>
      </c>
      <c r="N210" s="17">
        <v>0</v>
      </c>
      <c r="O210" s="17">
        <v>0</v>
      </c>
      <c r="P210" s="17">
        <v>1.1</v>
      </c>
      <c r="Q210" s="128">
        <v>7.14</v>
      </c>
      <c r="R210" s="52"/>
      <c r="S210" s="81"/>
    </row>
    <row r="211" spans="1:19" s="7" customFormat="1" ht="16.5" customHeight="1">
      <c r="A211" s="31">
        <v>10.91</v>
      </c>
      <c r="B211" s="31">
        <v>698</v>
      </c>
      <c r="C211" s="13" t="s">
        <v>187</v>
      </c>
      <c r="D211" s="14" t="s">
        <v>15</v>
      </c>
      <c r="E211" s="6">
        <v>7.6</v>
      </c>
      <c r="F211" s="6">
        <v>2.2</v>
      </c>
      <c r="G211" s="17">
        <v>0.2</v>
      </c>
      <c r="H211" s="6">
        <v>137</v>
      </c>
      <c r="I211" s="6">
        <v>0.02</v>
      </c>
      <c r="J211" s="6">
        <v>24</v>
      </c>
      <c r="K211" s="6">
        <v>0.01</v>
      </c>
      <c r="L211" s="6">
        <v>0</v>
      </c>
      <c r="M211" s="6">
        <v>0</v>
      </c>
      <c r="N211" s="6">
        <v>0</v>
      </c>
      <c r="O211" s="6">
        <v>0</v>
      </c>
      <c r="P211" s="6">
        <v>0.4</v>
      </c>
      <c r="Q211" s="135" t="s">
        <v>113</v>
      </c>
      <c r="R211" s="52"/>
      <c r="S211" s="81"/>
    </row>
    <row r="212" spans="1:18" s="7" customFormat="1" ht="24" customHeight="1">
      <c r="A212" s="35">
        <v>1.5</v>
      </c>
      <c r="B212" s="35" t="s">
        <v>128</v>
      </c>
      <c r="C212" s="9" t="s">
        <v>21</v>
      </c>
      <c r="D212" s="17">
        <v>40</v>
      </c>
      <c r="E212" s="17">
        <v>3.75</v>
      </c>
      <c r="F212" s="17">
        <v>0.5</v>
      </c>
      <c r="G212" s="6">
        <v>24.5</v>
      </c>
      <c r="H212" s="17">
        <v>117.5</v>
      </c>
      <c r="I212" s="17">
        <v>0.04</v>
      </c>
      <c r="J212" s="17">
        <v>0.1</v>
      </c>
      <c r="K212" s="17">
        <v>0.3</v>
      </c>
      <c r="L212" s="17">
        <v>0.95</v>
      </c>
      <c r="M212" s="17">
        <v>0</v>
      </c>
      <c r="N212" s="17">
        <v>4.2</v>
      </c>
      <c r="O212" s="17">
        <v>0</v>
      </c>
      <c r="P212" s="17">
        <v>0.7</v>
      </c>
      <c r="Q212" s="65" t="s">
        <v>106</v>
      </c>
      <c r="R212" s="53"/>
    </row>
    <row r="213" spans="1:19" s="7" customFormat="1" ht="19.5" customHeight="1">
      <c r="A213" s="35">
        <v>1.32</v>
      </c>
      <c r="B213" s="35" t="s">
        <v>128</v>
      </c>
      <c r="C213" s="21" t="s">
        <v>76</v>
      </c>
      <c r="D213" s="17">
        <v>40</v>
      </c>
      <c r="E213" s="17">
        <v>2.4</v>
      </c>
      <c r="F213" s="17">
        <v>0.4</v>
      </c>
      <c r="G213" s="17">
        <v>12.2</v>
      </c>
      <c r="H213" s="17">
        <v>64</v>
      </c>
      <c r="I213" s="17">
        <v>0.16</v>
      </c>
      <c r="J213" s="17">
        <v>0</v>
      </c>
      <c r="K213" s="17">
        <v>0.52</v>
      </c>
      <c r="L213" s="17">
        <v>0.92</v>
      </c>
      <c r="M213" s="17">
        <v>1.84</v>
      </c>
      <c r="N213" s="17">
        <v>13.41</v>
      </c>
      <c r="O213" s="17">
        <v>0</v>
      </c>
      <c r="P213" s="17">
        <v>1.8</v>
      </c>
      <c r="Q213" s="145"/>
      <c r="R213" s="53"/>
      <c r="S213" s="81"/>
    </row>
    <row r="214" spans="1:19" s="30" customFormat="1" ht="21" customHeight="1">
      <c r="A214" s="42" t="s">
        <v>105</v>
      </c>
      <c r="B214" s="42"/>
      <c r="C214" s="43" t="s">
        <v>31</v>
      </c>
      <c r="D214" s="94"/>
      <c r="E214" s="94">
        <f>E213+E212+E211+E210+E209+E208</f>
        <v>39.28</v>
      </c>
      <c r="F214" s="94">
        <f aca="true" t="shared" si="22" ref="F214:P214">F213+F212+F211+F210+F209+F208</f>
        <v>29.5</v>
      </c>
      <c r="G214" s="94">
        <f t="shared" si="22"/>
        <v>86.56000000000002</v>
      </c>
      <c r="H214" s="94">
        <f>H213+H212+H211+H210+H209+H208</f>
        <v>895.5</v>
      </c>
      <c r="I214" s="94">
        <f t="shared" si="22"/>
        <v>0.29</v>
      </c>
      <c r="J214" s="94">
        <f t="shared" si="22"/>
        <v>56.400000000000006</v>
      </c>
      <c r="K214" s="94">
        <f t="shared" si="22"/>
        <v>1.6300000000000001</v>
      </c>
      <c r="L214" s="94">
        <f t="shared" si="22"/>
        <v>1.87</v>
      </c>
      <c r="M214" s="94">
        <f t="shared" si="22"/>
        <v>102.53999999999999</v>
      </c>
      <c r="N214" s="94">
        <f t="shared" si="22"/>
        <v>39.81</v>
      </c>
      <c r="O214" s="94">
        <f t="shared" si="22"/>
        <v>47.5</v>
      </c>
      <c r="P214" s="94">
        <f t="shared" si="22"/>
        <v>6.72</v>
      </c>
      <c r="Q214" s="94">
        <f>SUM(Q209:Q213)</f>
        <v>17.2</v>
      </c>
      <c r="R214" s="83"/>
      <c r="S214" s="139"/>
    </row>
    <row r="215" spans="1:19" s="7" customFormat="1" ht="18" customHeight="1">
      <c r="A215" s="46"/>
      <c r="B215" s="46"/>
      <c r="C215" s="47" t="s">
        <v>139</v>
      </c>
      <c r="D215" s="48"/>
      <c r="E215" s="49">
        <f aca="true" t="shared" si="23" ref="E215:P215">E214+E205+E195+E186+E176</f>
        <v>159.7</v>
      </c>
      <c r="F215" s="49">
        <f t="shared" si="23"/>
        <v>129.57999999999998</v>
      </c>
      <c r="G215" s="84">
        <f t="shared" si="23"/>
        <v>558.73</v>
      </c>
      <c r="H215" s="49">
        <f t="shared" si="23"/>
        <v>4266.7</v>
      </c>
      <c r="I215" s="84">
        <f t="shared" si="23"/>
        <v>4.28</v>
      </c>
      <c r="J215" s="84">
        <f t="shared" si="23"/>
        <v>214.62</v>
      </c>
      <c r="K215" s="84">
        <f t="shared" si="23"/>
        <v>83.75999999999999</v>
      </c>
      <c r="L215" s="84">
        <f t="shared" si="23"/>
        <v>10.419999999999998</v>
      </c>
      <c r="M215" s="84">
        <f t="shared" si="23"/>
        <v>848.4599999999999</v>
      </c>
      <c r="N215" s="84">
        <f t="shared" si="23"/>
        <v>370.69</v>
      </c>
      <c r="O215" s="84">
        <f t="shared" si="23"/>
        <v>341.1</v>
      </c>
      <c r="P215" s="84">
        <f t="shared" si="23"/>
        <v>34.650000000000006</v>
      </c>
      <c r="Q215" s="128"/>
      <c r="R215" s="52"/>
      <c r="S215" s="81"/>
    </row>
    <row r="216" spans="1:19" s="7" customFormat="1" ht="24.75" customHeight="1">
      <c r="A216" s="46"/>
      <c r="B216" s="46"/>
      <c r="C216" s="47" t="s">
        <v>141</v>
      </c>
      <c r="D216" s="48"/>
      <c r="E216" s="49">
        <f aca="true" t="shared" si="24" ref="E216:P216">(E114+E64+E166+E215)/4</f>
        <v>142.11999999999998</v>
      </c>
      <c r="F216" s="49">
        <f t="shared" si="24"/>
        <v>124.40249999999999</v>
      </c>
      <c r="G216" s="49">
        <f t="shared" si="24"/>
        <v>505.7875</v>
      </c>
      <c r="H216" s="49">
        <v>4240</v>
      </c>
      <c r="I216" s="49">
        <f t="shared" si="24"/>
        <v>6.675000000000001</v>
      </c>
      <c r="J216" s="49">
        <f t="shared" si="24"/>
        <v>202.33</v>
      </c>
      <c r="K216" s="49">
        <f t="shared" si="24"/>
        <v>88.23750000000001</v>
      </c>
      <c r="L216" s="49">
        <f t="shared" si="24"/>
        <v>41.0525</v>
      </c>
      <c r="M216" s="49">
        <f t="shared" si="24"/>
        <v>1022.1575</v>
      </c>
      <c r="N216" s="49">
        <f t="shared" si="24"/>
        <v>461.875</v>
      </c>
      <c r="O216" s="49">
        <f t="shared" si="24"/>
        <v>303.9</v>
      </c>
      <c r="P216" s="49">
        <f t="shared" si="24"/>
        <v>38.4575</v>
      </c>
      <c r="Q216" s="130">
        <v>6.24</v>
      </c>
      <c r="R216" s="53"/>
      <c r="S216" s="81"/>
    </row>
    <row r="217" spans="1:18" s="7" customFormat="1" ht="18" customHeight="1">
      <c r="A217" s="163" t="s">
        <v>12</v>
      </c>
      <c r="B217" s="164"/>
      <c r="C217" s="164"/>
      <c r="D217" s="164"/>
      <c r="E217" s="164"/>
      <c r="F217" s="164"/>
      <c r="G217" s="6"/>
      <c r="H217" s="164"/>
      <c r="I217" s="164"/>
      <c r="J217" s="164"/>
      <c r="K217" s="164"/>
      <c r="L217" s="164"/>
      <c r="M217" s="164"/>
      <c r="N217" s="164"/>
      <c r="O217" s="164"/>
      <c r="P217" s="164"/>
      <c r="Q217" s="46"/>
      <c r="R217" s="63"/>
    </row>
    <row r="218" spans="1:18" s="7" customFormat="1" ht="12.75" hidden="1">
      <c r="A218" s="20"/>
      <c r="B218" s="20"/>
      <c r="C218" s="21" t="s">
        <v>92</v>
      </c>
      <c r="D218" s="14" t="s">
        <v>93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87"/>
      <c r="R218" s="55"/>
    </row>
    <row r="219" spans="1:18" s="7" customFormat="1" ht="10.5" customHeight="1" hidden="1">
      <c r="A219" s="22">
        <v>24.14</v>
      </c>
      <c r="B219" s="22">
        <v>24.14</v>
      </c>
      <c r="C219" s="4" t="s">
        <v>91</v>
      </c>
      <c r="D219" s="113">
        <v>180</v>
      </c>
      <c r="E219" s="113"/>
      <c r="F219" s="113"/>
      <c r="G219" s="6"/>
      <c r="H219" s="113"/>
      <c r="I219" s="113"/>
      <c r="J219" s="113"/>
      <c r="K219" s="113"/>
      <c r="L219" s="113"/>
      <c r="M219" s="113"/>
      <c r="N219" s="113"/>
      <c r="O219" s="113"/>
      <c r="P219" s="113"/>
      <c r="Q219" s="3"/>
      <c r="R219" s="52"/>
    </row>
    <row r="220" spans="1:18" s="7" customFormat="1" ht="10.5" customHeight="1" hidden="1">
      <c r="A220" s="23">
        <v>6.72</v>
      </c>
      <c r="B220" s="23">
        <v>6.72</v>
      </c>
      <c r="C220" s="13" t="s">
        <v>78</v>
      </c>
      <c r="D220" s="17">
        <v>200</v>
      </c>
      <c r="E220" s="6"/>
      <c r="F220" s="6"/>
      <c r="G220" s="113"/>
      <c r="H220" s="6"/>
      <c r="I220" s="6"/>
      <c r="J220" s="6"/>
      <c r="K220" s="6"/>
      <c r="L220" s="6"/>
      <c r="M220" s="6"/>
      <c r="N220" s="6"/>
      <c r="O220" s="6"/>
      <c r="P220" s="6"/>
      <c r="Q220" s="8"/>
      <c r="R220" s="51"/>
    </row>
    <row r="221" spans="1:18" s="7" customFormat="1" ht="10.5" customHeight="1" hidden="1">
      <c r="A221" s="20">
        <v>1.47</v>
      </c>
      <c r="B221" s="20">
        <v>1.47</v>
      </c>
      <c r="C221" s="9" t="s">
        <v>21</v>
      </c>
      <c r="D221" s="17">
        <v>30</v>
      </c>
      <c r="E221" s="17"/>
      <c r="F221" s="17"/>
      <c r="G221" s="6"/>
      <c r="H221" s="17"/>
      <c r="I221" s="17"/>
      <c r="J221" s="17"/>
      <c r="K221" s="17"/>
      <c r="L221" s="17"/>
      <c r="M221" s="17"/>
      <c r="N221" s="17"/>
      <c r="O221" s="17"/>
      <c r="P221" s="17"/>
      <c r="Q221" s="12"/>
      <c r="R221" s="52"/>
    </row>
    <row r="222" spans="1:18" s="7" customFormat="1" ht="10.5" customHeight="1" hidden="1">
      <c r="A222" s="20">
        <v>1.37</v>
      </c>
      <c r="B222" s="20">
        <v>1.37</v>
      </c>
      <c r="C222" s="21" t="s">
        <v>76</v>
      </c>
      <c r="D222" s="17">
        <v>30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5"/>
      <c r="R222" s="53"/>
    </row>
    <row r="223" spans="1:19" s="7" customFormat="1" ht="10.5" customHeight="1" hidden="1">
      <c r="A223" s="24"/>
      <c r="B223" s="24"/>
      <c r="C223" s="25" t="s">
        <v>31</v>
      </c>
      <c r="D223" s="10"/>
      <c r="E223" s="10">
        <f>SUM(E218:E222)</f>
        <v>0</v>
      </c>
      <c r="F223" s="10">
        <f>SUM(F218:F222)</f>
        <v>0</v>
      </c>
      <c r="G223" s="17"/>
      <c r="H223" s="10">
        <f aca="true" t="shared" si="25" ref="H223:P223">SUM(H218:H222)</f>
        <v>0</v>
      </c>
      <c r="I223" s="10">
        <f t="shared" si="25"/>
        <v>0</v>
      </c>
      <c r="J223" s="10">
        <f t="shared" si="25"/>
        <v>0</v>
      </c>
      <c r="K223" s="10">
        <f t="shared" si="25"/>
        <v>0</v>
      </c>
      <c r="L223" s="10">
        <f t="shared" si="25"/>
        <v>0</v>
      </c>
      <c r="M223" s="10">
        <f t="shared" si="25"/>
        <v>0</v>
      </c>
      <c r="N223" s="10">
        <f t="shared" si="25"/>
        <v>0</v>
      </c>
      <c r="O223" s="10">
        <f t="shared" si="25"/>
        <v>0</v>
      </c>
      <c r="P223" s="10">
        <f t="shared" si="25"/>
        <v>0</v>
      </c>
      <c r="Q223" s="18"/>
      <c r="R223" s="52"/>
      <c r="S223" s="7" t="s">
        <v>49</v>
      </c>
    </row>
    <row r="224" spans="1:18" s="7" customFormat="1" ht="10.5" customHeight="1" hidden="1">
      <c r="A224" s="26"/>
      <c r="B224" s="26"/>
      <c r="C224" s="27" t="s">
        <v>18</v>
      </c>
      <c r="D224" s="28"/>
      <c r="E224" s="29" t="e">
        <f>E223+#REF!</f>
        <v>#REF!</v>
      </c>
      <c r="F224" s="29" t="e">
        <f>F223+#REF!</f>
        <v>#REF!</v>
      </c>
      <c r="G224" s="10">
        <f>SUM(G218:G223)</f>
        <v>0</v>
      </c>
      <c r="H224" s="29" t="e">
        <f>H223+#REF!</f>
        <v>#REF!</v>
      </c>
      <c r="I224" s="29" t="e">
        <f>I223+#REF!</f>
        <v>#REF!</v>
      </c>
      <c r="J224" s="29" t="e">
        <f>J223+#REF!</f>
        <v>#REF!</v>
      </c>
      <c r="K224" s="29" t="e">
        <f>K223+#REF!</f>
        <v>#REF!</v>
      </c>
      <c r="L224" s="29" t="e">
        <f>L223+#REF!</f>
        <v>#REF!</v>
      </c>
      <c r="M224" s="29" t="e">
        <f>M223+#REF!</f>
        <v>#REF!</v>
      </c>
      <c r="N224" s="29" t="e">
        <f>N223+#REF!</f>
        <v>#REF!</v>
      </c>
      <c r="O224" s="29" t="e">
        <f>O223+#REF!</f>
        <v>#REF!</v>
      </c>
      <c r="P224" s="29" t="e">
        <f>P223+#REF!</f>
        <v>#REF!</v>
      </c>
      <c r="Q224" s="55"/>
      <c r="R224" s="55"/>
    </row>
    <row r="225" spans="1:18" s="7" customFormat="1" ht="10.5" customHeight="1" hidden="1">
      <c r="A225" s="18"/>
      <c r="B225" s="18"/>
      <c r="C225" s="161" t="s">
        <v>87</v>
      </c>
      <c r="D225" s="168"/>
      <c r="E225" s="168"/>
      <c r="F225" s="168"/>
      <c r="G225" s="29">
        <f>G224+G217</f>
        <v>0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Q225" s="50">
        <v>8.18</v>
      </c>
      <c r="R225" s="52"/>
    </row>
    <row r="226" spans="1:18" s="7" customFormat="1" ht="10.5" customHeight="1" hidden="1">
      <c r="A226" s="18"/>
      <c r="B226" s="18"/>
      <c r="C226" s="163" t="s">
        <v>10</v>
      </c>
      <c r="D226" s="177"/>
      <c r="E226" s="177"/>
      <c r="F226" s="177"/>
      <c r="G226" s="168"/>
      <c r="H226" s="177"/>
      <c r="I226" s="177"/>
      <c r="J226" s="177"/>
      <c r="K226" s="177"/>
      <c r="L226" s="177"/>
      <c r="M226" s="177"/>
      <c r="N226" s="177"/>
      <c r="O226" s="177"/>
      <c r="P226" s="177"/>
      <c r="Q226" s="20"/>
      <c r="R226" s="52"/>
    </row>
    <row r="227" spans="1:18" s="7" customFormat="1" ht="10.5" customHeight="1" hidden="1">
      <c r="A227" s="8"/>
      <c r="B227" s="8"/>
      <c r="C227" s="21" t="s">
        <v>64</v>
      </c>
      <c r="D227" s="10" t="s">
        <v>74</v>
      </c>
      <c r="E227" s="10"/>
      <c r="F227" s="10"/>
      <c r="G227" s="177"/>
      <c r="H227" s="10"/>
      <c r="I227" s="10"/>
      <c r="J227" s="10"/>
      <c r="K227" s="10"/>
      <c r="L227" s="10"/>
      <c r="M227" s="10"/>
      <c r="N227" s="10"/>
      <c r="O227" s="10"/>
      <c r="P227" s="10"/>
      <c r="Q227" s="22">
        <v>24.14</v>
      </c>
      <c r="R227" s="54"/>
    </row>
    <row r="228" spans="1:19" s="7" customFormat="1" ht="10.5" customHeight="1" hidden="1">
      <c r="A228" s="18"/>
      <c r="B228" s="18"/>
      <c r="C228" s="13" t="s">
        <v>16</v>
      </c>
      <c r="D228" s="17">
        <v>200</v>
      </c>
      <c r="E228" s="6"/>
      <c r="F228" s="6"/>
      <c r="G228" s="10"/>
      <c r="H228" s="6"/>
      <c r="I228" s="6"/>
      <c r="J228" s="6"/>
      <c r="K228" s="6"/>
      <c r="L228" s="6"/>
      <c r="M228" s="6"/>
      <c r="N228" s="6"/>
      <c r="O228" s="6"/>
      <c r="P228" s="6"/>
      <c r="Q228" s="23">
        <v>6.72</v>
      </c>
      <c r="R228" s="52"/>
      <c r="S228" s="7" t="s">
        <v>48</v>
      </c>
    </row>
    <row r="229" spans="1:18" s="7" customFormat="1" ht="10.5" customHeight="1" hidden="1">
      <c r="A229" s="15"/>
      <c r="B229" s="15"/>
      <c r="C229" s="9" t="s">
        <v>58</v>
      </c>
      <c r="D229" s="16" t="s">
        <v>59</v>
      </c>
      <c r="E229" s="11"/>
      <c r="F229" s="11"/>
      <c r="G229" s="6"/>
      <c r="H229" s="11"/>
      <c r="I229" s="17"/>
      <c r="J229" s="17"/>
      <c r="K229" s="17"/>
      <c r="L229" s="17"/>
      <c r="M229" s="17"/>
      <c r="N229" s="17"/>
      <c r="O229" s="17"/>
      <c r="P229" s="17"/>
      <c r="Q229" s="20">
        <v>1.47</v>
      </c>
      <c r="R229" s="53"/>
    </row>
    <row r="230" spans="1:18" s="7" customFormat="1" ht="10.5" customHeight="1" hidden="1">
      <c r="A230" s="15"/>
      <c r="B230" s="15"/>
      <c r="C230" s="9" t="s">
        <v>41</v>
      </c>
      <c r="D230" s="16" t="s">
        <v>32</v>
      </c>
      <c r="E230" s="11"/>
      <c r="F230" s="11"/>
      <c r="G230" s="11"/>
      <c r="H230" s="11"/>
      <c r="I230" s="17"/>
      <c r="J230" s="17"/>
      <c r="K230" s="17"/>
      <c r="L230" s="17"/>
      <c r="M230" s="17"/>
      <c r="N230" s="17"/>
      <c r="O230" s="17"/>
      <c r="P230" s="17"/>
      <c r="Q230" s="20">
        <v>1.37</v>
      </c>
      <c r="R230" s="53"/>
    </row>
    <row r="231" spans="1:19" s="7" customFormat="1" ht="10.5" customHeight="1" hidden="1">
      <c r="A231" s="18"/>
      <c r="B231" s="18"/>
      <c r="C231" s="25" t="s">
        <v>30</v>
      </c>
      <c r="D231" s="16"/>
      <c r="E231" s="17">
        <f>SUM(E227:E230)</f>
        <v>0</v>
      </c>
      <c r="F231" s="17">
        <f aca="true" t="shared" si="26" ref="F231:P232">SUM(F227:F230)</f>
        <v>0</v>
      </c>
      <c r="G231" s="11"/>
      <c r="H231" s="17">
        <f t="shared" si="26"/>
        <v>0</v>
      </c>
      <c r="I231" s="17">
        <f t="shared" si="26"/>
        <v>0</v>
      </c>
      <c r="J231" s="17">
        <f t="shared" si="26"/>
        <v>0</v>
      </c>
      <c r="K231" s="17">
        <f t="shared" si="26"/>
        <v>0</v>
      </c>
      <c r="L231" s="17">
        <f t="shared" si="26"/>
        <v>0</v>
      </c>
      <c r="M231" s="17">
        <f t="shared" si="26"/>
        <v>0</v>
      </c>
      <c r="N231" s="17">
        <f t="shared" si="26"/>
        <v>0</v>
      </c>
      <c r="O231" s="17">
        <f t="shared" si="26"/>
        <v>0</v>
      </c>
      <c r="P231" s="17">
        <f t="shared" si="26"/>
        <v>0</v>
      </c>
      <c r="Q231" s="24"/>
      <c r="R231" s="51"/>
      <c r="S231" s="7" t="s">
        <v>27</v>
      </c>
    </row>
    <row r="232" spans="1:19" s="7" customFormat="1" ht="10.5" customHeight="1" hidden="1">
      <c r="A232" s="18"/>
      <c r="B232" s="18"/>
      <c r="C232" s="169" t="s">
        <v>20</v>
      </c>
      <c r="D232" s="170"/>
      <c r="E232" s="170"/>
      <c r="F232" s="170"/>
      <c r="G232" s="17">
        <f t="shared" si="26"/>
        <v>0</v>
      </c>
      <c r="H232" s="170"/>
      <c r="I232" s="170"/>
      <c r="J232" s="170"/>
      <c r="K232" s="170"/>
      <c r="L232" s="170"/>
      <c r="M232" s="170"/>
      <c r="N232" s="170"/>
      <c r="O232" s="170"/>
      <c r="P232" s="170"/>
      <c r="Q232" s="26"/>
      <c r="R232" s="56"/>
      <c r="S232" s="7" t="s">
        <v>50</v>
      </c>
    </row>
    <row r="233" spans="1:18" s="30" customFormat="1" ht="10.5" customHeight="1" hidden="1">
      <c r="A233" s="31">
        <v>10.82</v>
      </c>
      <c r="B233" s="31">
        <v>10.82</v>
      </c>
      <c r="C233" s="21" t="s">
        <v>72</v>
      </c>
      <c r="D233" s="14" t="s">
        <v>15</v>
      </c>
      <c r="E233" s="32"/>
      <c r="F233" s="32"/>
      <c r="G233" s="170"/>
      <c r="H233" s="32"/>
      <c r="I233" s="32"/>
      <c r="J233" s="32"/>
      <c r="K233" s="32"/>
      <c r="L233" s="32"/>
      <c r="M233" s="32"/>
      <c r="N233" s="32"/>
      <c r="O233" s="32"/>
      <c r="P233" s="32"/>
      <c r="Q233" s="18"/>
      <c r="R233" s="57"/>
    </row>
    <row r="234" spans="1:18" s="7" customFormat="1" ht="10.5" customHeight="1" hidden="1">
      <c r="A234" s="33">
        <v>32.48</v>
      </c>
      <c r="B234" s="33">
        <v>32.48</v>
      </c>
      <c r="C234" s="34" t="s">
        <v>47</v>
      </c>
      <c r="D234" s="17">
        <v>100</v>
      </c>
      <c r="E234" s="17"/>
      <c r="F234" s="17"/>
      <c r="G234" s="32"/>
      <c r="H234" s="17"/>
      <c r="I234" s="17"/>
      <c r="J234" s="17"/>
      <c r="K234" s="17"/>
      <c r="L234" s="17"/>
      <c r="M234" s="17"/>
      <c r="N234" s="17"/>
      <c r="O234" s="17"/>
      <c r="P234" s="17"/>
      <c r="Q234" s="18"/>
      <c r="R234" s="55"/>
    </row>
    <row r="235" spans="1:18" s="7" customFormat="1" ht="10.5" customHeight="1" hidden="1">
      <c r="A235" s="33">
        <v>11.45</v>
      </c>
      <c r="B235" s="33">
        <v>11.45</v>
      </c>
      <c r="C235" s="9" t="s">
        <v>14</v>
      </c>
      <c r="D235" s="17">
        <v>180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8"/>
      <c r="R235" s="51"/>
    </row>
    <row r="236" spans="1:18" s="7" customFormat="1" ht="10.5" customHeight="1" hidden="1">
      <c r="A236" s="31">
        <v>4.61</v>
      </c>
      <c r="B236" s="31">
        <v>4.61</v>
      </c>
      <c r="C236" s="34" t="s">
        <v>56</v>
      </c>
      <c r="D236" s="17">
        <v>200</v>
      </c>
      <c r="E236" s="6"/>
      <c r="F236" s="6"/>
      <c r="G236" s="17"/>
      <c r="H236" s="6"/>
      <c r="I236" s="6"/>
      <c r="J236" s="6"/>
      <c r="K236" s="6"/>
      <c r="L236" s="6"/>
      <c r="M236" s="6"/>
      <c r="N236" s="6"/>
      <c r="O236" s="6"/>
      <c r="P236" s="6"/>
      <c r="Q236" s="18"/>
      <c r="R236" s="52"/>
    </row>
    <row r="237" spans="1:18" s="7" customFormat="1" ht="10.5" customHeight="1" hidden="1">
      <c r="A237" s="35">
        <v>1.47</v>
      </c>
      <c r="B237" s="35">
        <v>1.47</v>
      </c>
      <c r="C237" s="9" t="s">
        <v>21</v>
      </c>
      <c r="D237" s="17">
        <v>30</v>
      </c>
      <c r="E237" s="17"/>
      <c r="F237" s="17"/>
      <c r="G237" s="6"/>
      <c r="H237" s="17"/>
      <c r="I237" s="17"/>
      <c r="J237" s="17"/>
      <c r="K237" s="17"/>
      <c r="L237" s="17"/>
      <c r="M237" s="17"/>
      <c r="N237" s="17"/>
      <c r="O237" s="17"/>
      <c r="P237" s="17"/>
      <c r="Q237" s="15"/>
      <c r="R237" s="53"/>
    </row>
    <row r="238" spans="1:18" s="7" customFormat="1" ht="10.5" customHeight="1" hidden="1">
      <c r="A238" s="35">
        <v>1.37</v>
      </c>
      <c r="B238" s="35">
        <v>1.37</v>
      </c>
      <c r="C238" s="21" t="s">
        <v>76</v>
      </c>
      <c r="D238" s="17">
        <v>30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5"/>
      <c r="R238" s="53"/>
    </row>
    <row r="239" spans="1:19" s="7" customFormat="1" ht="10.5" customHeight="1" hidden="1">
      <c r="A239" s="36">
        <v>62.2</v>
      </c>
      <c r="B239" s="36">
        <v>62.2</v>
      </c>
      <c r="C239" s="19" t="s">
        <v>31</v>
      </c>
      <c r="D239" s="6"/>
      <c r="E239" s="6">
        <f aca="true" t="shared" si="27" ref="E239:P240">SUM(E233:E238)</f>
        <v>0</v>
      </c>
      <c r="F239" s="6">
        <f t="shared" si="27"/>
        <v>0</v>
      </c>
      <c r="G239" s="17"/>
      <c r="H239" s="6">
        <f t="shared" si="27"/>
        <v>0</v>
      </c>
      <c r="I239" s="6">
        <f t="shared" si="27"/>
        <v>0</v>
      </c>
      <c r="J239" s="6">
        <f t="shared" si="27"/>
        <v>0</v>
      </c>
      <c r="K239" s="6">
        <f t="shared" si="27"/>
        <v>0</v>
      </c>
      <c r="L239" s="6">
        <f t="shared" si="27"/>
        <v>0</v>
      </c>
      <c r="M239" s="6">
        <f t="shared" si="27"/>
        <v>0</v>
      </c>
      <c r="N239" s="6">
        <f t="shared" si="27"/>
        <v>0</v>
      </c>
      <c r="O239" s="6">
        <f t="shared" si="27"/>
        <v>0</v>
      </c>
      <c r="P239" s="6">
        <f t="shared" si="27"/>
        <v>0</v>
      </c>
      <c r="Q239" s="18"/>
      <c r="R239" s="53"/>
      <c r="S239" s="7" t="s">
        <v>50</v>
      </c>
    </row>
    <row r="240" spans="1:18" s="7" customFormat="1" ht="10.5" customHeight="1" hidden="1">
      <c r="A240" s="18"/>
      <c r="B240" s="18"/>
      <c r="C240" s="19" t="s">
        <v>18</v>
      </c>
      <c r="D240" s="6"/>
      <c r="E240" s="6">
        <f aca="true" t="shared" si="28" ref="E240:P241">E239+E231</f>
        <v>0</v>
      </c>
      <c r="F240" s="6">
        <f t="shared" si="28"/>
        <v>0</v>
      </c>
      <c r="G240" s="6">
        <f t="shared" si="27"/>
        <v>0</v>
      </c>
      <c r="H240" s="6">
        <f t="shared" si="28"/>
        <v>0</v>
      </c>
      <c r="I240" s="6">
        <f t="shared" si="28"/>
        <v>0</v>
      </c>
      <c r="J240" s="6">
        <f t="shared" si="28"/>
        <v>0</v>
      </c>
      <c r="K240" s="6">
        <f t="shared" si="28"/>
        <v>0</v>
      </c>
      <c r="L240" s="6">
        <f t="shared" si="28"/>
        <v>0</v>
      </c>
      <c r="M240" s="6">
        <f t="shared" si="28"/>
        <v>0</v>
      </c>
      <c r="N240" s="6">
        <f t="shared" si="28"/>
        <v>0</v>
      </c>
      <c r="O240" s="6">
        <f t="shared" si="28"/>
        <v>0</v>
      </c>
      <c r="P240" s="6">
        <f t="shared" si="28"/>
        <v>0</v>
      </c>
      <c r="Q240" s="18"/>
      <c r="R240" s="58"/>
    </row>
    <row r="241" spans="1:18" s="7" customFormat="1" ht="10.5" customHeight="1" hidden="1">
      <c r="A241" s="18"/>
      <c r="B241" s="18"/>
      <c r="C241" s="161" t="s">
        <v>88</v>
      </c>
      <c r="D241" s="168"/>
      <c r="E241" s="168"/>
      <c r="F241" s="168"/>
      <c r="G241" s="6">
        <f t="shared" si="28"/>
        <v>0</v>
      </c>
      <c r="H241" s="168"/>
      <c r="I241" s="168"/>
      <c r="J241" s="168"/>
      <c r="K241" s="168"/>
      <c r="L241" s="168"/>
      <c r="M241" s="168"/>
      <c r="N241" s="168"/>
      <c r="O241" s="168"/>
      <c r="P241" s="168"/>
      <c r="Q241" s="31">
        <v>10.82</v>
      </c>
      <c r="R241" s="55"/>
    </row>
    <row r="242" spans="1:18" s="7" customFormat="1" ht="10.5" customHeight="1" hidden="1">
      <c r="A242" s="18"/>
      <c r="B242" s="18"/>
      <c r="C242" s="169" t="s">
        <v>22</v>
      </c>
      <c r="D242" s="170"/>
      <c r="E242" s="170"/>
      <c r="F242" s="170"/>
      <c r="G242" s="168"/>
      <c r="H242" s="170"/>
      <c r="I242" s="170"/>
      <c r="J242" s="170"/>
      <c r="K242" s="170"/>
      <c r="L242" s="170"/>
      <c r="M242" s="170"/>
      <c r="N242" s="170"/>
      <c r="O242" s="170"/>
      <c r="P242" s="170"/>
      <c r="Q242" s="33">
        <v>32.48</v>
      </c>
      <c r="R242" s="53"/>
    </row>
    <row r="243" spans="1:18" s="7" customFormat="1" ht="10.5" customHeight="1" hidden="1">
      <c r="A243" s="8"/>
      <c r="B243" s="8"/>
      <c r="C243" s="9" t="s">
        <v>60</v>
      </c>
      <c r="D243" s="17" t="s">
        <v>55</v>
      </c>
      <c r="E243" s="17"/>
      <c r="F243" s="17"/>
      <c r="G243" s="170"/>
      <c r="H243" s="17"/>
      <c r="I243" s="17"/>
      <c r="J243" s="17"/>
      <c r="K243" s="17"/>
      <c r="L243" s="17"/>
      <c r="M243" s="17"/>
      <c r="N243" s="17"/>
      <c r="O243" s="17"/>
      <c r="P243" s="17"/>
      <c r="Q243" s="33">
        <v>11.45</v>
      </c>
      <c r="R243" s="53"/>
    </row>
    <row r="244" spans="1:18" s="7" customFormat="1" ht="10.5" customHeight="1" hidden="1">
      <c r="A244" s="8"/>
      <c r="B244" s="8"/>
      <c r="C244" s="9" t="s">
        <v>71</v>
      </c>
      <c r="D244" s="17">
        <v>200</v>
      </c>
      <c r="E244" s="6"/>
      <c r="F244" s="6"/>
      <c r="G244" s="17"/>
      <c r="H244" s="6"/>
      <c r="I244" s="6"/>
      <c r="J244" s="6"/>
      <c r="K244" s="6"/>
      <c r="L244" s="6"/>
      <c r="M244" s="6"/>
      <c r="N244" s="6"/>
      <c r="O244" s="6"/>
      <c r="P244" s="6"/>
      <c r="Q244" s="31">
        <v>4.61</v>
      </c>
      <c r="R244" s="52"/>
    </row>
    <row r="245" spans="1:18" s="7" customFormat="1" ht="10.5" customHeight="1" hidden="1">
      <c r="A245" s="12"/>
      <c r="B245" s="12"/>
      <c r="C245" s="13" t="s">
        <v>66</v>
      </c>
      <c r="D245" s="14" t="s">
        <v>67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35">
        <v>1.47</v>
      </c>
      <c r="R245" s="53"/>
    </row>
    <row r="246" spans="1:18" s="7" customFormat="1" ht="10.5" customHeight="1" hidden="1">
      <c r="A246" s="15"/>
      <c r="B246" s="15"/>
      <c r="C246" s="9" t="s">
        <v>41</v>
      </c>
      <c r="D246" s="16" t="s">
        <v>32</v>
      </c>
      <c r="E246" s="11"/>
      <c r="F246" s="11"/>
      <c r="G246" s="6"/>
      <c r="H246" s="11"/>
      <c r="I246" s="17"/>
      <c r="J246" s="17"/>
      <c r="K246" s="17"/>
      <c r="L246" s="17"/>
      <c r="M246" s="17"/>
      <c r="N246" s="17"/>
      <c r="O246" s="17"/>
      <c r="P246" s="17"/>
      <c r="Q246" s="35">
        <v>1.37</v>
      </c>
      <c r="R246" s="53"/>
    </row>
    <row r="247" spans="1:18" s="7" customFormat="1" ht="10.5" customHeight="1" hidden="1">
      <c r="A247" s="18"/>
      <c r="B247" s="18"/>
      <c r="C247" s="19" t="s">
        <v>30</v>
      </c>
      <c r="D247" s="6"/>
      <c r="E247" s="6">
        <f>SUM(E243:E246)</f>
        <v>0</v>
      </c>
      <c r="F247" s="6">
        <f aca="true" t="shared" si="29" ref="F247:P248">SUM(F243:F246)</f>
        <v>0</v>
      </c>
      <c r="G247" s="11"/>
      <c r="H247" s="6">
        <f t="shared" si="29"/>
        <v>0</v>
      </c>
      <c r="I247" s="6">
        <f t="shared" si="29"/>
        <v>0</v>
      </c>
      <c r="J247" s="6">
        <f t="shared" si="29"/>
        <v>0</v>
      </c>
      <c r="K247" s="6">
        <f t="shared" si="29"/>
        <v>0</v>
      </c>
      <c r="L247" s="6">
        <f t="shared" si="29"/>
        <v>0</v>
      </c>
      <c r="M247" s="6">
        <f t="shared" si="29"/>
        <v>0</v>
      </c>
      <c r="N247" s="6">
        <f t="shared" si="29"/>
        <v>0</v>
      </c>
      <c r="O247" s="6">
        <f t="shared" si="29"/>
        <v>0</v>
      </c>
      <c r="P247" s="6">
        <f t="shared" si="29"/>
        <v>0</v>
      </c>
      <c r="Q247" s="36">
        <v>62.2</v>
      </c>
      <c r="R247" s="52"/>
    </row>
    <row r="248" spans="1:19" s="7" customFormat="1" ht="10.5" customHeight="1" hidden="1">
      <c r="A248" s="18"/>
      <c r="B248" s="18"/>
      <c r="C248" s="171" t="s">
        <v>23</v>
      </c>
      <c r="D248" s="170"/>
      <c r="E248" s="170"/>
      <c r="F248" s="170"/>
      <c r="G248" s="6">
        <f t="shared" si="29"/>
        <v>0</v>
      </c>
      <c r="H248" s="170"/>
      <c r="I248" s="170"/>
      <c r="J248" s="170"/>
      <c r="K248" s="170"/>
      <c r="L248" s="170"/>
      <c r="M248" s="170"/>
      <c r="N248" s="170"/>
      <c r="O248" s="170"/>
      <c r="P248" s="170"/>
      <c r="Q248" s="18"/>
      <c r="R248" s="52"/>
      <c r="S248" s="7" t="s">
        <v>27</v>
      </c>
    </row>
    <row r="249" spans="1:18" s="7" customFormat="1" ht="10.5" customHeight="1" hidden="1">
      <c r="A249" s="31" t="s">
        <v>80</v>
      </c>
      <c r="B249" s="31" t="s">
        <v>80</v>
      </c>
      <c r="C249" s="13" t="s">
        <v>61</v>
      </c>
      <c r="D249" s="6" t="s">
        <v>19</v>
      </c>
      <c r="E249" s="6"/>
      <c r="F249" s="6"/>
      <c r="G249" s="170"/>
      <c r="H249" s="6"/>
      <c r="I249" s="6"/>
      <c r="J249" s="6"/>
      <c r="K249" s="6"/>
      <c r="L249" s="6"/>
      <c r="M249" s="6"/>
      <c r="N249" s="6"/>
      <c r="O249" s="6"/>
      <c r="P249" s="6"/>
      <c r="Q249" s="18"/>
      <c r="R249" s="57"/>
    </row>
    <row r="250" spans="1:18" s="7" customFormat="1" ht="10.5" customHeight="1" hidden="1">
      <c r="A250" s="31" t="s">
        <v>82</v>
      </c>
      <c r="B250" s="31" t="s">
        <v>82</v>
      </c>
      <c r="C250" s="34" t="s">
        <v>62</v>
      </c>
      <c r="D250" s="6" t="s">
        <v>81</v>
      </c>
      <c r="E250" s="17"/>
      <c r="F250" s="17"/>
      <c r="G250" s="6"/>
      <c r="H250" s="17"/>
      <c r="I250" s="17"/>
      <c r="J250" s="17"/>
      <c r="K250" s="17"/>
      <c r="L250" s="17"/>
      <c r="M250" s="17"/>
      <c r="N250" s="17"/>
      <c r="O250" s="17"/>
      <c r="P250" s="17"/>
      <c r="Q250" s="18"/>
      <c r="R250" s="58"/>
    </row>
    <row r="251" spans="1:18" s="7" customFormat="1" ht="10.5" customHeight="1" hidden="1">
      <c r="A251" s="37" t="s">
        <v>79</v>
      </c>
      <c r="B251" s="37" t="s">
        <v>79</v>
      </c>
      <c r="C251" s="38" t="s">
        <v>77</v>
      </c>
      <c r="D251" s="6">
        <v>150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6"/>
      <c r="Q251" s="8"/>
      <c r="R251" s="53"/>
    </row>
    <row r="252" spans="1:18" s="7" customFormat="1" ht="10.5" customHeight="1" hidden="1">
      <c r="A252" s="31">
        <v>4.5</v>
      </c>
      <c r="B252" s="31">
        <v>4.5</v>
      </c>
      <c r="C252" s="13" t="s">
        <v>65</v>
      </c>
      <c r="D252" s="17">
        <v>200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8"/>
      <c r="R252" s="52"/>
    </row>
    <row r="253" spans="1:18" s="7" customFormat="1" ht="10.5" customHeight="1" hidden="1">
      <c r="A253" s="35">
        <v>1.47</v>
      </c>
      <c r="B253" s="35">
        <v>1.47</v>
      </c>
      <c r="C253" s="9" t="s">
        <v>21</v>
      </c>
      <c r="D253" s="17">
        <v>30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2"/>
      <c r="R253" s="52"/>
    </row>
    <row r="254" spans="1:18" s="7" customFormat="1" ht="10.5" customHeight="1" hidden="1">
      <c r="A254" s="35">
        <v>1.37</v>
      </c>
      <c r="B254" s="35">
        <v>1.37</v>
      </c>
      <c r="C254" s="21" t="s">
        <v>76</v>
      </c>
      <c r="D254" s="17">
        <v>30</v>
      </c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5"/>
      <c r="R254" s="53"/>
    </row>
    <row r="255" spans="1:18" s="7" customFormat="1" ht="10.5" customHeight="1" hidden="1">
      <c r="A255" s="36">
        <v>63.13</v>
      </c>
      <c r="B255" s="36">
        <v>63.13</v>
      </c>
      <c r="C255" s="19" t="s">
        <v>31</v>
      </c>
      <c r="D255" s="6"/>
      <c r="E255" s="6">
        <f aca="true" t="shared" si="30" ref="E255:P256">SUM(E249:E254)</f>
        <v>0</v>
      </c>
      <c r="F255" s="6">
        <f t="shared" si="30"/>
        <v>0</v>
      </c>
      <c r="G255" s="17"/>
      <c r="H255" s="6">
        <f t="shared" si="30"/>
        <v>0</v>
      </c>
      <c r="I255" s="6">
        <f t="shared" si="30"/>
        <v>0</v>
      </c>
      <c r="J255" s="6">
        <f t="shared" si="30"/>
        <v>0</v>
      </c>
      <c r="K255" s="6">
        <f t="shared" si="30"/>
        <v>0</v>
      </c>
      <c r="L255" s="6">
        <f t="shared" si="30"/>
        <v>0</v>
      </c>
      <c r="M255" s="6">
        <f t="shared" si="30"/>
        <v>0</v>
      </c>
      <c r="N255" s="6">
        <f t="shared" si="30"/>
        <v>0</v>
      </c>
      <c r="O255" s="6">
        <f t="shared" si="30"/>
        <v>0</v>
      </c>
      <c r="P255" s="6">
        <f t="shared" si="30"/>
        <v>0</v>
      </c>
      <c r="Q255" s="18"/>
      <c r="R255" s="52"/>
    </row>
    <row r="256" spans="1:19" s="7" customFormat="1" ht="10.5" customHeight="1" hidden="1">
      <c r="A256" s="18"/>
      <c r="B256" s="18"/>
      <c r="C256" s="19" t="s">
        <v>18</v>
      </c>
      <c r="D256" s="6"/>
      <c r="E256" s="6">
        <f aca="true" t="shared" si="31" ref="E256:P257">E255+E247</f>
        <v>0</v>
      </c>
      <c r="F256" s="6">
        <f t="shared" si="31"/>
        <v>0</v>
      </c>
      <c r="G256" s="6">
        <f t="shared" si="30"/>
        <v>0</v>
      </c>
      <c r="H256" s="6">
        <f t="shared" si="31"/>
        <v>0</v>
      </c>
      <c r="I256" s="6">
        <f t="shared" si="31"/>
        <v>0</v>
      </c>
      <c r="J256" s="6">
        <f t="shared" si="31"/>
        <v>0</v>
      </c>
      <c r="K256" s="6">
        <f t="shared" si="31"/>
        <v>0</v>
      </c>
      <c r="L256" s="6">
        <f t="shared" si="31"/>
        <v>0</v>
      </c>
      <c r="M256" s="6">
        <f t="shared" si="31"/>
        <v>0</v>
      </c>
      <c r="N256" s="6">
        <f t="shared" si="31"/>
        <v>0</v>
      </c>
      <c r="O256" s="6">
        <f t="shared" si="31"/>
        <v>0</v>
      </c>
      <c r="P256" s="6">
        <f t="shared" si="31"/>
        <v>0</v>
      </c>
      <c r="Q256" s="18"/>
      <c r="R256" s="58"/>
      <c r="S256" s="7" t="s">
        <v>51</v>
      </c>
    </row>
    <row r="257" spans="1:18" s="7" customFormat="1" ht="10.5" customHeight="1" hidden="1">
      <c r="A257" s="18"/>
      <c r="B257" s="18"/>
      <c r="C257" s="172" t="s">
        <v>89</v>
      </c>
      <c r="D257" s="173"/>
      <c r="E257" s="173"/>
      <c r="F257" s="173"/>
      <c r="G257" s="6">
        <f t="shared" si="31"/>
        <v>0</v>
      </c>
      <c r="H257" s="173"/>
      <c r="I257" s="173"/>
      <c r="J257" s="173"/>
      <c r="K257" s="173"/>
      <c r="L257" s="173"/>
      <c r="M257" s="173"/>
      <c r="N257" s="173"/>
      <c r="O257" s="173"/>
      <c r="P257" s="174"/>
      <c r="Q257" s="31" t="s">
        <v>80</v>
      </c>
      <c r="R257" s="52"/>
    </row>
    <row r="258" spans="1:18" s="7" customFormat="1" ht="10.5" customHeight="1" hidden="1">
      <c r="A258" s="18"/>
      <c r="B258" s="18"/>
      <c r="C258" s="169" t="s">
        <v>24</v>
      </c>
      <c r="D258" s="170"/>
      <c r="E258" s="170"/>
      <c r="F258" s="170"/>
      <c r="G258" s="173"/>
      <c r="H258" s="170"/>
      <c r="I258" s="170"/>
      <c r="J258" s="170"/>
      <c r="K258" s="170"/>
      <c r="L258" s="170"/>
      <c r="M258" s="170"/>
      <c r="N258" s="170"/>
      <c r="O258" s="170"/>
      <c r="P258" s="181"/>
      <c r="Q258" s="31" t="s">
        <v>82</v>
      </c>
      <c r="R258" s="53"/>
    </row>
    <row r="259" spans="1:18" s="7" customFormat="1" ht="10.5" customHeight="1" hidden="1">
      <c r="A259" s="8"/>
      <c r="B259" s="8"/>
      <c r="C259" s="9" t="s">
        <v>68</v>
      </c>
      <c r="D259" s="10" t="s">
        <v>11</v>
      </c>
      <c r="E259" s="10"/>
      <c r="F259" s="10"/>
      <c r="G259" s="170"/>
      <c r="H259" s="10"/>
      <c r="I259" s="10"/>
      <c r="J259" s="10"/>
      <c r="K259" s="10"/>
      <c r="L259" s="10"/>
      <c r="M259" s="10"/>
      <c r="N259" s="10"/>
      <c r="O259" s="10"/>
      <c r="P259" s="10"/>
      <c r="Q259" s="37" t="s">
        <v>79</v>
      </c>
      <c r="R259" s="52"/>
    </row>
    <row r="260" spans="1:18" s="7" customFormat="1" ht="10.5" customHeight="1" hidden="1">
      <c r="A260" s="18"/>
      <c r="B260" s="18"/>
      <c r="C260" s="13" t="s">
        <v>69</v>
      </c>
      <c r="D260" s="14" t="s">
        <v>32</v>
      </c>
      <c r="E260" s="6"/>
      <c r="F260" s="6"/>
      <c r="G260" s="10"/>
      <c r="H260" s="6"/>
      <c r="I260" s="6"/>
      <c r="J260" s="6"/>
      <c r="K260" s="6"/>
      <c r="L260" s="6"/>
      <c r="M260" s="6"/>
      <c r="N260" s="6"/>
      <c r="O260" s="6"/>
      <c r="P260" s="6"/>
      <c r="Q260" s="31">
        <v>4.5</v>
      </c>
      <c r="R260" s="53"/>
    </row>
    <row r="261" spans="1:18" s="7" customFormat="1" ht="10.5" customHeight="1" hidden="1">
      <c r="A261" s="15"/>
      <c r="B261" s="15"/>
      <c r="C261" s="9" t="s">
        <v>16</v>
      </c>
      <c r="D261" s="17">
        <v>200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35">
        <v>1.47</v>
      </c>
      <c r="R261" s="53"/>
    </row>
    <row r="262" spans="1:18" s="7" customFormat="1" ht="10.5" customHeight="1" hidden="1">
      <c r="A262" s="15"/>
      <c r="B262" s="15"/>
      <c r="C262" s="9" t="s">
        <v>41</v>
      </c>
      <c r="D262" s="16" t="s">
        <v>32</v>
      </c>
      <c r="E262" s="11"/>
      <c r="F262" s="11"/>
      <c r="G262" s="6"/>
      <c r="H262" s="11"/>
      <c r="I262" s="17"/>
      <c r="J262" s="17"/>
      <c r="K262" s="17"/>
      <c r="L262" s="17"/>
      <c r="M262" s="17"/>
      <c r="N262" s="17"/>
      <c r="O262" s="17"/>
      <c r="P262" s="17"/>
      <c r="Q262" s="35">
        <v>1.37</v>
      </c>
      <c r="R262" s="53"/>
    </row>
    <row r="263" spans="1:19" s="7" customFormat="1" ht="10.5" customHeight="1" hidden="1">
      <c r="A263" s="18"/>
      <c r="B263" s="18"/>
      <c r="C263" s="19" t="s">
        <v>30</v>
      </c>
      <c r="D263" s="6"/>
      <c r="E263" s="6">
        <f>SUM(E259:E262)</f>
        <v>0</v>
      </c>
      <c r="F263" s="6">
        <f aca="true" t="shared" si="32" ref="F263:P264">SUM(F259:F262)</f>
        <v>0</v>
      </c>
      <c r="G263" s="11"/>
      <c r="H263" s="6">
        <f t="shared" si="32"/>
        <v>0</v>
      </c>
      <c r="I263" s="6">
        <f t="shared" si="32"/>
        <v>0</v>
      </c>
      <c r="J263" s="6">
        <f t="shared" si="32"/>
        <v>0</v>
      </c>
      <c r="K263" s="6">
        <f t="shared" si="32"/>
        <v>0</v>
      </c>
      <c r="L263" s="6">
        <f t="shared" si="32"/>
        <v>0</v>
      </c>
      <c r="M263" s="6">
        <f t="shared" si="32"/>
        <v>0</v>
      </c>
      <c r="N263" s="6">
        <f t="shared" si="32"/>
        <v>0</v>
      </c>
      <c r="O263" s="6">
        <f t="shared" si="32"/>
        <v>0</v>
      </c>
      <c r="P263" s="6">
        <f t="shared" si="32"/>
        <v>0</v>
      </c>
      <c r="Q263" s="36">
        <v>63.13</v>
      </c>
      <c r="R263" s="52"/>
      <c r="S263" s="7" t="s">
        <v>27</v>
      </c>
    </row>
    <row r="264" spans="1:19" s="7" customFormat="1" ht="10.5" customHeight="1" hidden="1">
      <c r="A264" s="18"/>
      <c r="B264" s="18"/>
      <c r="C264" s="169" t="s">
        <v>25</v>
      </c>
      <c r="D264" s="170"/>
      <c r="E264" s="170"/>
      <c r="F264" s="170"/>
      <c r="G264" s="6">
        <f t="shared" si="32"/>
        <v>0</v>
      </c>
      <c r="H264" s="170"/>
      <c r="I264" s="170"/>
      <c r="J264" s="170"/>
      <c r="K264" s="170"/>
      <c r="L264" s="170"/>
      <c r="M264" s="170"/>
      <c r="N264" s="170"/>
      <c r="O264" s="170"/>
      <c r="P264" s="170"/>
      <c r="Q264" s="18"/>
      <c r="R264" s="52"/>
      <c r="S264" s="7" t="s">
        <v>51</v>
      </c>
    </row>
    <row r="265" spans="1:18" s="7" customFormat="1" ht="10.5" customHeight="1" hidden="1">
      <c r="A265" s="31" t="s">
        <v>83</v>
      </c>
      <c r="B265" s="31" t="s">
        <v>83</v>
      </c>
      <c r="C265" s="13" t="s">
        <v>44</v>
      </c>
      <c r="D265" s="6" t="s">
        <v>13</v>
      </c>
      <c r="E265" s="6"/>
      <c r="F265" s="6"/>
      <c r="G265" s="170"/>
      <c r="H265" s="6"/>
      <c r="I265" s="6"/>
      <c r="J265" s="6"/>
      <c r="K265" s="6"/>
      <c r="L265" s="6"/>
      <c r="M265" s="6"/>
      <c r="N265" s="6"/>
      <c r="O265" s="6"/>
      <c r="P265" s="6"/>
      <c r="Q265" s="18"/>
      <c r="R265" s="59"/>
    </row>
    <row r="266" spans="1:18" s="7" customFormat="1" ht="10.5" customHeight="1" hidden="1">
      <c r="A266" s="23">
        <v>45.25</v>
      </c>
      <c r="B266" s="23">
        <v>45.25</v>
      </c>
      <c r="C266" s="13" t="s">
        <v>84</v>
      </c>
      <c r="D266" s="6">
        <v>180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18"/>
      <c r="R266" s="58"/>
    </row>
    <row r="267" spans="1:18" s="7" customFormat="1" ht="10.5" customHeight="1" hidden="1">
      <c r="A267" s="23">
        <v>6.72</v>
      </c>
      <c r="B267" s="23">
        <v>6.72</v>
      </c>
      <c r="C267" s="13" t="s">
        <v>75</v>
      </c>
      <c r="D267" s="6">
        <v>200</v>
      </c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8"/>
      <c r="R267" s="51"/>
    </row>
    <row r="268" spans="1:18" s="7" customFormat="1" ht="10.5" customHeight="1" hidden="1">
      <c r="A268" s="35">
        <v>1.47</v>
      </c>
      <c r="B268" s="35">
        <v>1.47</v>
      </c>
      <c r="C268" s="9" t="s">
        <v>21</v>
      </c>
      <c r="D268" s="17">
        <v>30</v>
      </c>
      <c r="E268" s="17"/>
      <c r="F268" s="17"/>
      <c r="G268" s="6"/>
      <c r="H268" s="17"/>
      <c r="I268" s="17"/>
      <c r="J268" s="17"/>
      <c r="K268" s="17"/>
      <c r="L268" s="17"/>
      <c r="M268" s="17"/>
      <c r="N268" s="17"/>
      <c r="O268" s="17"/>
      <c r="P268" s="17"/>
      <c r="Q268" s="18"/>
      <c r="R268" s="52"/>
    </row>
    <row r="269" spans="1:18" s="7" customFormat="1" ht="10.5" customHeight="1" hidden="1">
      <c r="A269" s="35">
        <v>1.37</v>
      </c>
      <c r="B269" s="35">
        <v>1.37</v>
      </c>
      <c r="C269" s="21" t="s">
        <v>76</v>
      </c>
      <c r="D269" s="17">
        <v>30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5"/>
      <c r="R269" s="52"/>
    </row>
    <row r="270" spans="1:18" s="7" customFormat="1" ht="10.5" customHeight="1" hidden="1">
      <c r="A270" s="24">
        <v>63.9</v>
      </c>
      <c r="B270" s="24">
        <v>63.9</v>
      </c>
      <c r="C270" s="25" t="s">
        <v>31</v>
      </c>
      <c r="D270" s="17"/>
      <c r="E270" s="17">
        <f aca="true" t="shared" si="33" ref="E270:P271">SUM(E265:E269)</f>
        <v>0</v>
      </c>
      <c r="F270" s="17">
        <f t="shared" si="33"/>
        <v>0</v>
      </c>
      <c r="G270" s="17"/>
      <c r="H270" s="17">
        <f t="shared" si="33"/>
        <v>0</v>
      </c>
      <c r="I270" s="17">
        <f t="shared" si="33"/>
        <v>0</v>
      </c>
      <c r="J270" s="17">
        <f t="shared" si="33"/>
        <v>0</v>
      </c>
      <c r="K270" s="17">
        <f t="shared" si="33"/>
        <v>0</v>
      </c>
      <c r="L270" s="17">
        <f t="shared" si="33"/>
        <v>0</v>
      </c>
      <c r="M270" s="17">
        <f t="shared" si="33"/>
        <v>0</v>
      </c>
      <c r="N270" s="17">
        <f t="shared" si="33"/>
        <v>0</v>
      </c>
      <c r="O270" s="17">
        <f t="shared" si="33"/>
        <v>0</v>
      </c>
      <c r="P270" s="17">
        <f t="shared" si="33"/>
        <v>0</v>
      </c>
      <c r="Q270" s="15"/>
      <c r="R270" s="53"/>
    </row>
    <row r="271" spans="1:19" s="7" customFormat="1" ht="10.5" customHeight="1" hidden="1">
      <c r="A271" s="18"/>
      <c r="B271" s="18"/>
      <c r="C271" s="19" t="s">
        <v>18</v>
      </c>
      <c r="D271" s="6"/>
      <c r="E271" s="6">
        <f aca="true" t="shared" si="34" ref="E271:P272">E270+E263</f>
        <v>0</v>
      </c>
      <c r="F271" s="6">
        <f t="shared" si="34"/>
        <v>0</v>
      </c>
      <c r="G271" s="17">
        <f t="shared" si="33"/>
        <v>0</v>
      </c>
      <c r="H271" s="6">
        <f t="shared" si="34"/>
        <v>0</v>
      </c>
      <c r="I271" s="6">
        <f t="shared" si="34"/>
        <v>0</v>
      </c>
      <c r="J271" s="6">
        <f t="shared" si="34"/>
        <v>0</v>
      </c>
      <c r="K271" s="6">
        <f t="shared" si="34"/>
        <v>0</v>
      </c>
      <c r="L271" s="6">
        <f t="shared" si="34"/>
        <v>0</v>
      </c>
      <c r="M271" s="6">
        <f t="shared" si="34"/>
        <v>0</v>
      </c>
      <c r="N271" s="6">
        <f t="shared" si="34"/>
        <v>0</v>
      </c>
      <c r="O271" s="6">
        <f t="shared" si="34"/>
        <v>0</v>
      </c>
      <c r="P271" s="6">
        <f t="shared" si="34"/>
        <v>0</v>
      </c>
      <c r="Q271" s="18"/>
      <c r="R271" s="52"/>
      <c r="S271" s="7" t="s">
        <v>51</v>
      </c>
    </row>
    <row r="272" spans="1:19" s="7" customFormat="1" ht="10.5" customHeight="1" hidden="1">
      <c r="A272" s="18"/>
      <c r="B272" s="18"/>
      <c r="C272" s="161" t="s">
        <v>90</v>
      </c>
      <c r="D272" s="162"/>
      <c r="E272" s="162"/>
      <c r="F272" s="162"/>
      <c r="G272" s="6">
        <f t="shared" si="34"/>
        <v>0</v>
      </c>
      <c r="H272" s="162"/>
      <c r="I272" s="162"/>
      <c r="J272" s="162"/>
      <c r="K272" s="162"/>
      <c r="L272" s="162"/>
      <c r="M272" s="162"/>
      <c r="N272" s="162"/>
      <c r="O272" s="162"/>
      <c r="P272" s="162"/>
      <c r="Q272" s="18"/>
      <c r="R272" s="58"/>
      <c r="S272" s="7" t="s">
        <v>50</v>
      </c>
    </row>
    <row r="273" spans="1:18" s="7" customFormat="1" ht="10.5" customHeight="1" hidden="1">
      <c r="A273" s="18"/>
      <c r="B273" s="18"/>
      <c r="C273" s="163" t="s">
        <v>10</v>
      </c>
      <c r="D273" s="164"/>
      <c r="E273" s="164"/>
      <c r="F273" s="164"/>
      <c r="G273" s="162"/>
      <c r="H273" s="164"/>
      <c r="I273" s="164"/>
      <c r="J273" s="164"/>
      <c r="K273" s="164"/>
      <c r="L273" s="164"/>
      <c r="M273" s="164"/>
      <c r="N273" s="164"/>
      <c r="O273" s="164"/>
      <c r="P273" s="164"/>
      <c r="Q273" s="31" t="s">
        <v>83</v>
      </c>
      <c r="R273" s="52"/>
    </row>
    <row r="274" spans="1:18" s="7" customFormat="1" ht="10.5" customHeight="1" hidden="1">
      <c r="A274" s="39"/>
      <c r="B274" s="39"/>
      <c r="C274" s="34" t="s">
        <v>63</v>
      </c>
      <c r="D274" s="17" t="s">
        <v>54</v>
      </c>
      <c r="E274" s="6"/>
      <c r="F274" s="6"/>
      <c r="G274" s="164"/>
      <c r="H274" s="6"/>
      <c r="I274" s="6"/>
      <c r="J274" s="6"/>
      <c r="K274" s="6"/>
      <c r="L274" s="6"/>
      <c r="M274" s="6"/>
      <c r="N274" s="6"/>
      <c r="O274" s="6"/>
      <c r="P274" s="6"/>
      <c r="Q274" s="23">
        <v>45.25</v>
      </c>
      <c r="R274" s="52"/>
    </row>
    <row r="275" spans="1:18" s="7" customFormat="1" ht="10.5" customHeight="1" hidden="1">
      <c r="A275" s="18"/>
      <c r="B275" s="18"/>
      <c r="C275" s="13" t="s">
        <v>70</v>
      </c>
      <c r="D275" s="14" t="s">
        <v>11</v>
      </c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23">
        <v>6.72</v>
      </c>
      <c r="R275" s="52"/>
    </row>
    <row r="276" spans="1:18" s="7" customFormat="1" ht="10.5" customHeight="1" hidden="1">
      <c r="A276" s="12"/>
      <c r="B276" s="12"/>
      <c r="C276" s="13" t="s">
        <v>66</v>
      </c>
      <c r="D276" s="14" t="s">
        <v>67</v>
      </c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35">
        <v>1.47</v>
      </c>
      <c r="R276" s="53"/>
    </row>
    <row r="277" spans="1:18" s="7" customFormat="1" ht="10.5" customHeight="1" hidden="1">
      <c r="A277" s="15"/>
      <c r="B277" s="15"/>
      <c r="C277" s="9" t="s">
        <v>41</v>
      </c>
      <c r="D277" s="16" t="s">
        <v>32</v>
      </c>
      <c r="E277" s="11"/>
      <c r="F277" s="11"/>
      <c r="G277" s="6"/>
      <c r="H277" s="11"/>
      <c r="I277" s="17"/>
      <c r="J277" s="17"/>
      <c r="K277" s="17"/>
      <c r="L277" s="17"/>
      <c r="M277" s="17"/>
      <c r="N277" s="17"/>
      <c r="O277" s="17"/>
      <c r="P277" s="17"/>
      <c r="Q277" s="35">
        <v>1.37</v>
      </c>
      <c r="R277" s="53"/>
    </row>
    <row r="278" spans="1:18" s="7" customFormat="1" ht="10.5" customHeight="1" hidden="1">
      <c r="A278" s="40"/>
      <c r="B278" s="40"/>
      <c r="C278" s="41" t="s">
        <v>30</v>
      </c>
      <c r="D278" s="6"/>
      <c r="E278" s="6">
        <f aca="true" t="shared" si="35" ref="E278:P279">SUM(E274:E277)</f>
        <v>0</v>
      </c>
      <c r="F278" s="6">
        <f t="shared" si="35"/>
        <v>0</v>
      </c>
      <c r="G278" s="11"/>
      <c r="H278" s="6">
        <f t="shared" si="35"/>
        <v>0</v>
      </c>
      <c r="I278" s="6">
        <f t="shared" si="35"/>
        <v>0</v>
      </c>
      <c r="J278" s="6">
        <f t="shared" si="35"/>
        <v>0</v>
      </c>
      <c r="K278" s="6">
        <f t="shared" si="35"/>
        <v>0</v>
      </c>
      <c r="L278" s="6">
        <f t="shared" si="35"/>
        <v>0</v>
      </c>
      <c r="M278" s="6">
        <f t="shared" si="35"/>
        <v>0</v>
      </c>
      <c r="N278" s="6">
        <f t="shared" si="35"/>
        <v>0</v>
      </c>
      <c r="O278" s="6">
        <f t="shared" si="35"/>
        <v>0</v>
      </c>
      <c r="P278" s="6">
        <f t="shared" si="35"/>
        <v>0</v>
      </c>
      <c r="Q278" s="24">
        <v>63.9</v>
      </c>
      <c r="R278" s="53"/>
    </row>
    <row r="279" spans="1:18" s="7" customFormat="1" ht="10.5" customHeight="1" hidden="1">
      <c r="A279" s="12"/>
      <c r="B279" s="12"/>
      <c r="C279" s="165" t="s">
        <v>12</v>
      </c>
      <c r="D279" s="166"/>
      <c r="E279" s="166"/>
      <c r="F279" s="166"/>
      <c r="G279" s="6">
        <f t="shared" si="35"/>
        <v>0</v>
      </c>
      <c r="H279" s="166"/>
      <c r="I279" s="166"/>
      <c r="J279" s="166"/>
      <c r="K279" s="166"/>
      <c r="L279" s="166"/>
      <c r="M279" s="166"/>
      <c r="N279" s="166"/>
      <c r="O279" s="166"/>
      <c r="P279" s="167"/>
      <c r="Q279" s="18"/>
      <c r="R279" s="52"/>
    </row>
    <row r="280" spans="1:18" s="7" customFormat="1" ht="10.5" customHeight="1" hidden="1">
      <c r="A280" s="23">
        <v>7.98</v>
      </c>
      <c r="B280" s="23">
        <v>7.98</v>
      </c>
      <c r="C280" s="34" t="s">
        <v>28</v>
      </c>
      <c r="D280" s="17">
        <v>250</v>
      </c>
      <c r="E280" s="17"/>
      <c r="F280" s="17"/>
      <c r="G280" s="166"/>
      <c r="H280" s="17"/>
      <c r="I280" s="17"/>
      <c r="J280" s="17"/>
      <c r="K280" s="17"/>
      <c r="L280" s="17"/>
      <c r="M280" s="17"/>
      <c r="N280" s="17"/>
      <c r="O280" s="17"/>
      <c r="P280" s="17"/>
      <c r="Q280" s="18"/>
      <c r="R280" s="60"/>
    </row>
    <row r="281" spans="1:18" s="7" customFormat="1" ht="10.5" customHeight="1" hidden="1">
      <c r="A281" s="20">
        <v>34.74</v>
      </c>
      <c r="B281" s="20">
        <v>34.74</v>
      </c>
      <c r="C281" s="9" t="s">
        <v>57</v>
      </c>
      <c r="D281" s="6" t="s">
        <v>85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8"/>
      <c r="R281" s="61"/>
    </row>
    <row r="282" spans="1:18" s="7" customFormat="1" ht="10.5" customHeight="1" hidden="1">
      <c r="A282" s="23">
        <v>14.09</v>
      </c>
      <c r="B282" s="23">
        <v>14.09</v>
      </c>
      <c r="C282" s="13" t="s">
        <v>43</v>
      </c>
      <c r="D282" s="17">
        <v>180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39"/>
      <c r="R282" s="52"/>
    </row>
    <row r="283" spans="1:18" s="7" customFormat="1" ht="10.5" customHeight="1" hidden="1">
      <c r="A283" s="23">
        <v>4.61</v>
      </c>
      <c r="B283" s="23">
        <v>4.61</v>
      </c>
      <c r="C283" s="13" t="s">
        <v>56</v>
      </c>
      <c r="D283" s="17">
        <v>200</v>
      </c>
      <c r="E283" s="6"/>
      <c r="F283" s="6"/>
      <c r="G283" s="17"/>
      <c r="H283" s="6"/>
      <c r="I283" s="6"/>
      <c r="J283" s="6"/>
      <c r="K283" s="6"/>
      <c r="L283" s="6"/>
      <c r="M283" s="6"/>
      <c r="N283" s="6"/>
      <c r="O283" s="6"/>
      <c r="P283" s="6"/>
      <c r="Q283" s="18"/>
      <c r="R283" s="52"/>
    </row>
    <row r="284" spans="1:18" s="7" customFormat="1" ht="10.5" customHeight="1" hidden="1">
      <c r="A284" s="35">
        <v>1.47</v>
      </c>
      <c r="B284" s="35">
        <v>1.47</v>
      </c>
      <c r="C284" s="9" t="s">
        <v>21</v>
      </c>
      <c r="D284" s="17">
        <v>30</v>
      </c>
      <c r="E284" s="17"/>
      <c r="F284" s="17"/>
      <c r="G284" s="6"/>
      <c r="H284" s="17"/>
      <c r="I284" s="17"/>
      <c r="J284" s="17"/>
      <c r="K284" s="17"/>
      <c r="L284" s="17"/>
      <c r="M284" s="17"/>
      <c r="N284" s="17"/>
      <c r="O284" s="17"/>
      <c r="P284" s="17"/>
      <c r="Q284" s="12"/>
      <c r="R284" s="52"/>
    </row>
    <row r="285" spans="1:18" s="7" customFormat="1" ht="10.5" customHeight="1" hidden="1">
      <c r="A285" s="35">
        <v>1.37</v>
      </c>
      <c r="B285" s="35">
        <v>1.37</v>
      </c>
      <c r="C285" s="21" t="s">
        <v>76</v>
      </c>
      <c r="D285" s="17">
        <v>30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5"/>
      <c r="R285" s="53"/>
    </row>
    <row r="286" spans="1:19" s="7" customFormat="1" ht="10.5" customHeight="1" hidden="1">
      <c r="A286" s="42" t="s">
        <v>86</v>
      </c>
      <c r="B286" s="42" t="s">
        <v>86</v>
      </c>
      <c r="C286" s="43" t="s">
        <v>31</v>
      </c>
      <c r="D286" s="44"/>
      <c r="E286" s="44">
        <f aca="true" t="shared" si="36" ref="E286:P287">SUM(E280:E285)</f>
        <v>0</v>
      </c>
      <c r="F286" s="44">
        <f t="shared" si="36"/>
        <v>0</v>
      </c>
      <c r="G286" s="17"/>
      <c r="H286" s="44">
        <f t="shared" si="36"/>
        <v>0</v>
      </c>
      <c r="I286" s="44">
        <f t="shared" si="36"/>
        <v>0</v>
      </c>
      <c r="J286" s="44">
        <f t="shared" si="36"/>
        <v>0</v>
      </c>
      <c r="K286" s="44">
        <f t="shared" si="36"/>
        <v>0</v>
      </c>
      <c r="L286" s="44">
        <f t="shared" si="36"/>
        <v>0</v>
      </c>
      <c r="M286" s="44">
        <f t="shared" si="36"/>
        <v>0</v>
      </c>
      <c r="N286" s="44">
        <f t="shared" si="36"/>
        <v>0</v>
      </c>
      <c r="O286" s="44">
        <f t="shared" si="36"/>
        <v>0</v>
      </c>
      <c r="P286" s="44">
        <f t="shared" si="36"/>
        <v>0</v>
      </c>
      <c r="Q286" s="40"/>
      <c r="R286" s="52"/>
      <c r="S286" s="7" t="s">
        <v>51</v>
      </c>
    </row>
    <row r="287" spans="1:19" s="7" customFormat="1" ht="10.5" customHeight="1" hidden="1">
      <c r="A287" s="45"/>
      <c r="B287" s="45"/>
      <c r="C287" s="43" t="s">
        <v>18</v>
      </c>
      <c r="D287" s="44"/>
      <c r="E287" s="44">
        <f aca="true" t="shared" si="37" ref="E287:P288">E286+E278</f>
        <v>0</v>
      </c>
      <c r="F287" s="44">
        <f t="shared" si="37"/>
        <v>0</v>
      </c>
      <c r="G287" s="44">
        <f t="shared" si="36"/>
        <v>0</v>
      </c>
      <c r="H287" s="44">
        <f t="shared" si="37"/>
        <v>0</v>
      </c>
      <c r="I287" s="44">
        <f t="shared" si="37"/>
        <v>0</v>
      </c>
      <c r="J287" s="44">
        <f t="shared" si="37"/>
        <v>0</v>
      </c>
      <c r="K287" s="44">
        <f t="shared" si="37"/>
        <v>0</v>
      </c>
      <c r="L287" s="44">
        <f t="shared" si="37"/>
        <v>0</v>
      </c>
      <c r="M287" s="44">
        <f t="shared" si="37"/>
        <v>0</v>
      </c>
      <c r="N287" s="44">
        <f t="shared" si="37"/>
        <v>0</v>
      </c>
      <c r="O287" s="44">
        <f t="shared" si="37"/>
        <v>0</v>
      </c>
      <c r="P287" s="44">
        <f t="shared" si="37"/>
        <v>0</v>
      </c>
      <c r="Q287" s="12"/>
      <c r="R287" s="62"/>
      <c r="S287" s="7" t="s">
        <v>51</v>
      </c>
    </row>
    <row r="288" spans="1:19" s="7" customFormat="1" ht="10.5" customHeight="1" hidden="1">
      <c r="A288" s="46"/>
      <c r="B288" s="46"/>
      <c r="C288" s="47" t="s">
        <v>29</v>
      </c>
      <c r="D288" s="48"/>
      <c r="E288" s="49" t="e">
        <f aca="true" t="shared" si="38" ref="E288:P289">E224+E240+E256+E271+E287</f>
        <v>#REF!</v>
      </c>
      <c r="F288" s="49" t="e">
        <f t="shared" si="38"/>
        <v>#REF!</v>
      </c>
      <c r="G288" s="44">
        <f t="shared" si="37"/>
        <v>0</v>
      </c>
      <c r="H288" s="49" t="e">
        <f t="shared" si="38"/>
        <v>#REF!</v>
      </c>
      <c r="I288" s="49" t="e">
        <f t="shared" si="38"/>
        <v>#REF!</v>
      </c>
      <c r="J288" s="49" t="e">
        <f t="shared" si="38"/>
        <v>#REF!</v>
      </c>
      <c r="K288" s="49" t="e">
        <f t="shared" si="38"/>
        <v>#REF!</v>
      </c>
      <c r="L288" s="49" t="e">
        <f t="shared" si="38"/>
        <v>#REF!</v>
      </c>
      <c r="M288" s="49" t="e">
        <f t="shared" si="38"/>
        <v>#REF!</v>
      </c>
      <c r="N288" s="49" t="e">
        <f t="shared" si="38"/>
        <v>#REF!</v>
      </c>
      <c r="O288" s="49" t="e">
        <f t="shared" si="38"/>
        <v>#REF!</v>
      </c>
      <c r="P288" s="49" t="e">
        <f t="shared" si="38"/>
        <v>#REF!</v>
      </c>
      <c r="Q288" s="23">
        <v>7.98</v>
      </c>
      <c r="R288" s="53"/>
      <c r="S288" s="7" t="s">
        <v>48</v>
      </c>
    </row>
    <row r="289" spans="1:18" s="7" customFormat="1" ht="10.5" customHeight="1" hidden="1">
      <c r="A289" s="114"/>
      <c r="B289" s="114"/>
      <c r="C289" s="115"/>
      <c r="D289" s="116"/>
      <c r="E289" s="116"/>
      <c r="F289" s="116"/>
      <c r="G289" s="49">
        <f t="shared" si="38"/>
        <v>0</v>
      </c>
      <c r="H289" s="117"/>
      <c r="I289" s="117"/>
      <c r="J289" s="116"/>
      <c r="K289" s="117"/>
      <c r="L289" s="117"/>
      <c r="M289" s="116"/>
      <c r="N289" s="116"/>
      <c r="O289" s="116"/>
      <c r="P289" s="117"/>
      <c r="Q289" s="20">
        <v>34.74</v>
      </c>
      <c r="R289" s="53"/>
    </row>
    <row r="290" spans="1:18" s="7" customFormat="1" ht="10.5" customHeight="1" hidden="1">
      <c r="A290" s="114"/>
      <c r="B290" s="114"/>
      <c r="C290" s="184" t="s">
        <v>131</v>
      </c>
      <c r="D290" s="184"/>
      <c r="E290" s="184"/>
      <c r="F290" s="184"/>
      <c r="G290" s="116"/>
      <c r="H290" s="184"/>
      <c r="I290" s="184"/>
      <c r="J290" s="184"/>
      <c r="K290" s="184"/>
      <c r="L290" s="184"/>
      <c r="M290" s="184"/>
      <c r="N290" s="184"/>
      <c r="O290" s="184"/>
      <c r="P290" s="184"/>
      <c r="Q290" s="23">
        <v>14.09</v>
      </c>
      <c r="R290" s="53"/>
    </row>
    <row r="291" spans="1:18" s="7" customFormat="1" ht="10.5" customHeight="1" hidden="1">
      <c r="A291" s="140"/>
      <c r="B291" s="81"/>
      <c r="C291" s="119"/>
      <c r="D291" s="119"/>
      <c r="E291" s="119"/>
      <c r="F291" s="119"/>
      <c r="G291" s="184"/>
      <c r="H291" s="119"/>
      <c r="I291" s="119"/>
      <c r="J291" s="119"/>
      <c r="K291" s="119"/>
      <c r="L291" s="119"/>
      <c r="M291" s="119"/>
      <c r="N291" s="119"/>
      <c r="O291" s="119"/>
      <c r="P291" s="119"/>
      <c r="Q291" s="23">
        <v>4.61</v>
      </c>
      <c r="R291" s="52"/>
    </row>
    <row r="292" spans="1:18" s="7" customFormat="1" ht="10.5" customHeight="1" hidden="1">
      <c r="A292" s="81"/>
      <c r="B292" s="81"/>
      <c r="C292" s="121"/>
      <c r="D292" s="54"/>
      <c r="E292" s="54"/>
      <c r="F292" s="54"/>
      <c r="G292" s="119"/>
      <c r="H292" s="54"/>
      <c r="I292" s="54"/>
      <c r="J292" s="54"/>
      <c r="K292" s="54"/>
      <c r="L292" s="54"/>
      <c r="M292" s="54"/>
      <c r="N292" s="54"/>
      <c r="O292" s="54"/>
      <c r="P292" s="54"/>
      <c r="Q292" s="35">
        <v>1.47</v>
      </c>
      <c r="R292" s="53"/>
    </row>
    <row r="293" spans="3:18" s="7" customFormat="1" ht="10.5" customHeight="1" hidden="1">
      <c r="C293" s="122"/>
      <c r="D293" s="123"/>
      <c r="E293" s="123"/>
      <c r="F293" s="123"/>
      <c r="G293" s="54"/>
      <c r="H293" s="123"/>
      <c r="I293" s="123"/>
      <c r="J293" s="123"/>
      <c r="K293" s="123"/>
      <c r="L293" s="123"/>
      <c r="M293" s="123"/>
      <c r="N293" s="123"/>
      <c r="O293" s="123"/>
      <c r="P293" s="123"/>
      <c r="Q293" s="35">
        <v>1.37</v>
      </c>
      <c r="R293" s="53"/>
    </row>
    <row r="294" spans="1:19" s="7" customFormat="1" ht="10.5" customHeight="1" hidden="1">
      <c r="A294" s="96"/>
      <c r="B294" s="96"/>
      <c r="C294" s="1"/>
      <c r="D294" s="97"/>
      <c r="E294" s="2"/>
      <c r="F294" s="2"/>
      <c r="G294" s="123"/>
      <c r="H294" s="97"/>
      <c r="I294" s="2"/>
      <c r="J294" s="2"/>
      <c r="K294" s="2"/>
      <c r="L294" s="2"/>
      <c r="M294" s="2"/>
      <c r="N294" s="2"/>
      <c r="O294" s="2"/>
      <c r="P294" s="2"/>
      <c r="Q294" s="42" t="s">
        <v>86</v>
      </c>
      <c r="R294" s="52"/>
      <c r="S294" s="7" t="s">
        <v>27</v>
      </c>
    </row>
    <row r="295" spans="1:18" s="7" customFormat="1" ht="10.5" customHeight="1" hidden="1">
      <c r="A295" s="96"/>
      <c r="B295" s="96"/>
      <c r="C295" s="1"/>
      <c r="D295" s="97"/>
      <c r="E295" s="2"/>
      <c r="F295" s="2"/>
      <c r="G295" s="2"/>
      <c r="H295" s="97"/>
      <c r="I295" s="2"/>
      <c r="J295" s="2"/>
      <c r="K295" s="2"/>
      <c r="L295" s="2"/>
      <c r="M295" s="2"/>
      <c r="N295" s="2"/>
      <c r="O295" s="2"/>
      <c r="P295" s="2"/>
      <c r="Q295" s="45"/>
      <c r="R295" s="52"/>
    </row>
    <row r="296" spans="1:18" s="7" customFormat="1" ht="10.5" customHeight="1" hidden="1">
      <c r="A296" s="96"/>
      <c r="B296" s="96"/>
      <c r="C296" s="1"/>
      <c r="D296" s="97"/>
      <c r="E296" s="2"/>
      <c r="F296" s="2"/>
      <c r="G296" s="2"/>
      <c r="H296" s="97"/>
      <c r="I296" s="2"/>
      <c r="J296" s="2"/>
      <c r="K296" s="2"/>
      <c r="L296" s="2"/>
      <c r="M296" s="2"/>
      <c r="N296" s="2"/>
      <c r="O296" s="2"/>
      <c r="P296" s="2"/>
      <c r="Q296" s="46"/>
      <c r="R296" s="63"/>
    </row>
    <row r="297" spans="1:18" s="7" customFormat="1" ht="10.5" customHeight="1" hidden="1">
      <c r="A297" s="96"/>
      <c r="B297" s="96"/>
      <c r="C297" s="1"/>
      <c r="D297" s="97"/>
      <c r="E297" s="2"/>
      <c r="F297" s="2"/>
      <c r="G297" s="2"/>
      <c r="H297" s="97"/>
      <c r="I297" s="2"/>
      <c r="J297" s="2"/>
      <c r="K297" s="2"/>
      <c r="L297" s="2"/>
      <c r="M297" s="2"/>
      <c r="N297" s="2"/>
      <c r="O297" s="2"/>
      <c r="P297" s="2"/>
      <c r="Q297" s="114"/>
      <c r="R297" s="118"/>
    </row>
    <row r="298" spans="1:18" s="7" customFormat="1" ht="21" customHeight="1">
      <c r="A298" s="96"/>
      <c r="B298" s="96"/>
      <c r="C298" s="1"/>
      <c r="D298" s="97"/>
      <c r="E298" s="2"/>
      <c r="F298" s="2"/>
      <c r="G298" s="2"/>
      <c r="H298" s="97"/>
      <c r="I298" s="2"/>
      <c r="J298" s="2"/>
      <c r="K298" s="2"/>
      <c r="L298" s="2"/>
      <c r="M298" s="2"/>
      <c r="N298" s="2"/>
      <c r="O298" s="2"/>
      <c r="P298" s="2"/>
      <c r="Q298" s="114"/>
      <c r="R298" s="119"/>
    </row>
    <row r="299" spans="1:18" s="7" customFormat="1" ht="28.5" customHeight="1">
      <c r="A299" s="96"/>
      <c r="B299" s="96"/>
      <c r="C299"/>
      <c r="D299" s="96"/>
      <c r="E299"/>
      <c r="F299"/>
      <c r="G299" s="2"/>
      <c r="H299" s="96"/>
      <c r="I299"/>
      <c r="J299"/>
      <c r="K299"/>
      <c r="L299"/>
      <c r="M299"/>
      <c r="N299"/>
      <c r="O299"/>
      <c r="P299"/>
      <c r="Q299" s="120"/>
      <c r="R299" s="119"/>
    </row>
    <row r="300" spans="1:18" s="7" customFormat="1" ht="24" customHeight="1">
      <c r="A300" s="96"/>
      <c r="B300" s="96"/>
      <c r="C300"/>
      <c r="D300" s="96"/>
      <c r="E300"/>
      <c r="F300"/>
      <c r="G300"/>
      <c r="H300" s="96"/>
      <c r="I300"/>
      <c r="J300"/>
      <c r="K300"/>
      <c r="L300"/>
      <c r="M300"/>
      <c r="N300"/>
      <c r="O300"/>
      <c r="P300"/>
      <c r="Q300" s="81"/>
      <c r="R300" s="54"/>
    </row>
    <row r="301" spans="1:18" s="7" customFormat="1" ht="24" customHeight="1">
      <c r="A301" s="96"/>
      <c r="B301" s="96"/>
      <c r="C301"/>
      <c r="D301" s="96"/>
      <c r="E301"/>
      <c r="F301"/>
      <c r="G301"/>
      <c r="H301" s="96"/>
      <c r="I301"/>
      <c r="J301"/>
      <c r="K301"/>
      <c r="L301"/>
      <c r="M301"/>
      <c r="N301"/>
      <c r="O301"/>
      <c r="P301"/>
      <c r="R301" s="123"/>
    </row>
    <row r="302" ht="17.25" customHeight="1">
      <c r="R302" s="2"/>
    </row>
    <row r="303" ht="18" customHeight="1">
      <c r="R303" s="2"/>
    </row>
    <row r="304" ht="21.75" customHeight="1">
      <c r="R304" s="2"/>
    </row>
    <row r="305" ht="24.75" customHeight="1">
      <c r="R305" s="2"/>
    </row>
    <row r="306" ht="17.25" customHeight="1">
      <c r="R306" s="2"/>
    </row>
    <row r="307" ht="14.25" customHeight="1"/>
    <row r="308" ht="14.25" customHeight="1"/>
    <row r="309" ht="13.5" customHeight="1"/>
    <row r="310" ht="13.5" customHeight="1"/>
    <row r="311" ht="13.5" customHeight="1"/>
    <row r="312" ht="125.25" customHeight="1"/>
  </sheetData>
  <sheetProtection/>
  <mergeCells count="21">
    <mergeCell ref="I10:L10"/>
    <mergeCell ref="A6:P6"/>
    <mergeCell ref="A2:E2"/>
    <mergeCell ref="A3:E3"/>
    <mergeCell ref="A4:E4"/>
    <mergeCell ref="A7:P9"/>
    <mergeCell ref="K1:P1"/>
    <mergeCell ref="K2:P2"/>
    <mergeCell ref="K3:P3"/>
    <mergeCell ref="K4:P4"/>
    <mergeCell ref="A1:C1"/>
    <mergeCell ref="E10:G10"/>
    <mergeCell ref="A5:E5"/>
    <mergeCell ref="Q11:Q13"/>
    <mergeCell ref="A11:A13"/>
    <mergeCell ref="C11:C13"/>
    <mergeCell ref="A24:P24"/>
    <mergeCell ref="B11:B13"/>
    <mergeCell ref="M10:P10"/>
    <mergeCell ref="A14:P14"/>
    <mergeCell ref="K5:P5"/>
  </mergeCells>
  <printOptions/>
  <pageMargins left="0.7874015748031497" right="0.35433070866141736" top="0" bottom="0" header="0.11811023622047245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2020-02-10T11:31:30Z</cp:lastPrinted>
  <dcterms:created xsi:type="dcterms:W3CDTF">1996-10-08T23:32:33Z</dcterms:created>
  <dcterms:modified xsi:type="dcterms:W3CDTF">2020-07-31T11:00:55Z</dcterms:modified>
  <cp:category/>
  <cp:version/>
  <cp:contentType/>
  <cp:contentStatus/>
</cp:coreProperties>
</file>